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<sst xmlns="http://schemas.openxmlformats.org/spreadsheetml/2006/main" count="55" uniqueCount="55">
  <si>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</si>
  <si>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</si>
  <si>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</si>
  <si>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</si>
  <si>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</si>
  <si>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</si>
  <si>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</si>
  <si>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</si>
  <si>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</si>
  <si>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</si>
  <si>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</si>
  <si>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</si>
  <si>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За месяц, тыс. руб.</t>
  </si>
  <si>
    <t>На 1 кв.м. площади дома</t>
  </si>
  <si>
    <t>ДОХОДЫ</t>
  </si>
  <si>
    <t>Взносы за содержание и ремонт жилых помещений</t>
  </si>
  <si>
    <t>Итого доходы:</t>
  </si>
  <si>
    <t>РАСХОДЫ</t>
  </si>
  <si>
    <t xml:space="preserve">Аварийно-ремонтное обслуживание </t>
  </si>
  <si>
    <t xml:space="preserve">* спец. транспорт (очистка территории от снега, вывоз негаб. мусора...) </t>
  </si>
  <si>
    <t>ПРОЕКТ СМЕТЫ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</si>
  <si>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</si>
  <si>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</si>
  <si>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</si>
  <si>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</si>
  <si>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</si>
  <si>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</si>
  <si>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</si>
  <si>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</si>
  <si>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</si>
  <si>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</si>
  <si>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</si>
  <si>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автоматики ИТП и насосной</t>
  </si>
  <si>
    <t>* транспортные услуги (доставка материалов)</t>
  </si>
  <si>
    <t>6. Налоги в страховые фонды 20,2%</t>
  </si>
  <si>
    <t>Директор АНО "УКЖФ "СВС-Жилсервис" _________________________ Р.В. Камалов</t>
  </si>
  <si>
    <t>Главный бухгалтер __________________________ Р.Ф. Абдульманова</t>
  </si>
  <si>
    <t>2013 год</t>
  </si>
  <si>
    <t>Финансовый результат за 2012 год</t>
  </si>
  <si>
    <t>9. Вывоз ТБО</t>
  </si>
  <si>
    <t>* ремонт малой техники, инвентаря</t>
  </si>
  <si>
    <t>Тариф на техническое содержание с 01.07.2013, руб. на 1 кв.м.</t>
  </si>
  <si>
    <t>Ожидаемый финансовый результат за 2013 год</t>
  </si>
  <si>
    <t>мкр. 70 лет ВЛКСМ, 14 на 2013 год</t>
  </si>
  <si>
    <t>Прочие доходы (платные услуги, пеня)</t>
  </si>
  <si>
    <t>Доходы от сдачи в аренду места для размещения рекламы, оборудования</t>
  </si>
  <si>
    <t>9. Комплексное обслуживание лифтов</t>
  </si>
  <si>
    <t>Поверка узлов учета электроэнергии</t>
  </si>
  <si>
    <t>Замеры сопротивления эл.изоляции</t>
  </si>
  <si>
    <t>Сервисное обслуживание информационной системы</t>
  </si>
  <si>
    <t>*приобретение инвентаря, инструмента</t>
  </si>
  <si>
    <t xml:space="preserve">Расходы на материалы на содержание и благоустройство </t>
  </si>
  <si>
    <t>* Проверка вентиляции</t>
  </si>
  <si>
    <t>Материалы на содержание и обслуживание инженерного оборудования МКД</t>
  </si>
  <si>
    <t>* оборудование склада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</si>
</sst>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73" fontId="5" fillId="0" borderId="12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73" fontId="5" fillId="0" borderId="18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3" fontId="9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2" fontId="8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SheetLayoutView="100" zoomScalePageLayoutView="0" workbookViewId="0" topLeftCell="A1">
      <selection activeCell="B41" sqref="B41"/>
    </sheetView>
  </sheetViews>
  <sheetFormatPr defaultColWidth="9.00390625" defaultRowHeight="12.75"/>
  <cols>
    <col min="1" max="1" width="73.25390625" style="0" customWidth="1"/>
    <col min="2" max="2" width="14.00390625" style="0" customWidth="1"/>
    <col min="3" max="3" width="14.25390625" style="0" customWidth="1"/>
    <col min="4" max="4" width="15.625" style="0" customWidth="1"/>
  </cols>
  <sheetData>
    <row r="1" spans="1:12" ht="22.5" customHeight="1">
      <c r="A1" s="55" t="s">
        <v>20</v>
      </c>
      <c r="B1" s="55"/>
      <c r="C1" s="55"/>
      <c r="D1" s="55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55" t="s">
        <v>11</v>
      </c>
      <c r="B2" s="55"/>
      <c r="C2" s="55"/>
      <c r="D2" s="55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57" t="s">
        <v>43</v>
      </c>
      <c r="B3" s="57"/>
      <c r="C3" s="57"/>
      <c r="D3" s="57"/>
      <c r="E3" s="1"/>
      <c r="F3" s="1"/>
      <c r="G3" s="1"/>
      <c r="H3" s="1"/>
      <c r="I3" s="1"/>
      <c r="J3" s="1"/>
      <c r="K3" s="1"/>
      <c r="L3" s="1"/>
    </row>
    <row r="4" spans="1:4" ht="36.75" customHeight="1">
      <c r="A4" s="24" t="s">
        <v>0</v>
      </c>
      <c r="B4" s="25" t="s">
        <v>37</v>
      </c>
      <c r="C4" s="3" t="s">
        <v>12</v>
      </c>
      <c r="D4" s="3" t="s">
        <v>13</v>
      </c>
    </row>
    <row r="5" spans="1:4" ht="15">
      <c r="A5" s="4" t="s">
        <v>1</v>
      </c>
      <c r="B5" s="5"/>
      <c r="C5" s="5"/>
      <c r="D5" s="5"/>
    </row>
    <row r="6" spans="1:4" ht="15">
      <c r="A6" s="6" t="s">
        <v>2</v>
      </c>
      <c r="B6" s="20">
        <v>5874</v>
      </c>
      <c r="C6" s="20">
        <v>5874</v>
      </c>
      <c r="D6" s="20">
        <v>5874</v>
      </c>
    </row>
    <row r="7" spans="1:4" ht="15">
      <c r="A7" s="6" t="s">
        <v>3</v>
      </c>
      <c r="B7" s="21">
        <v>312.6</v>
      </c>
      <c r="C7" s="21">
        <v>312.6</v>
      </c>
      <c r="D7" s="21">
        <v>312.6</v>
      </c>
    </row>
    <row r="8" spans="1:4" ht="14.25">
      <c r="A8" s="7" t="s">
        <v>4</v>
      </c>
      <c r="B8" s="22">
        <f>SUM(B6:B7)</f>
        <v>6186.6</v>
      </c>
      <c r="C8" s="22">
        <f>SUM(C6:C7)</f>
        <v>6186.6</v>
      </c>
      <c r="D8" s="22">
        <f>SUM(D6:D7)</f>
        <v>6186.6</v>
      </c>
    </row>
    <row r="9" spans="1:4" ht="15">
      <c r="A9" s="7" t="s">
        <v>41</v>
      </c>
      <c r="B9" s="53">
        <v>22.25</v>
      </c>
      <c r="C9" s="22"/>
      <c r="D9" s="5"/>
    </row>
    <row r="10" spans="1:4" ht="15">
      <c r="A10" s="7" t="s">
        <v>38</v>
      </c>
      <c r="B10" s="22">
        <v>-323.4</v>
      </c>
      <c r="C10" s="22"/>
      <c r="D10" s="5"/>
    </row>
    <row r="11" spans="1:4" ht="20.25" customHeight="1">
      <c r="A11" s="31" t="s">
        <v>14</v>
      </c>
      <c r="B11" s="9"/>
      <c r="C11" s="9"/>
      <c r="D11" s="10"/>
    </row>
    <row r="12" spans="1:4" ht="15">
      <c r="A12" s="11" t="s">
        <v>15</v>
      </c>
      <c r="B12" s="46">
        <v>1605</v>
      </c>
      <c r="C12" s="12">
        <f>B12/12</f>
        <v>133.75</v>
      </c>
      <c r="D12" s="13">
        <f>C12/C8*1000</f>
        <v>21.619306242524164</v>
      </c>
    </row>
    <row r="13" spans="1:4" ht="15">
      <c r="A13" s="11" t="s">
        <v>44</v>
      </c>
      <c r="B13" s="46">
        <v>10</v>
      </c>
      <c r="C13" s="12">
        <f>B13/12</f>
        <v>0.8333333333333334</v>
      </c>
      <c r="D13" s="13">
        <f>C13/C8*1000</f>
        <v>0.13469972736775182</v>
      </c>
    </row>
    <row r="14" spans="1:4" ht="17.25" customHeight="1">
      <c r="A14" s="52" t="s">
        <v>45</v>
      </c>
      <c r="B14" s="12">
        <v>80.7</v>
      </c>
      <c r="C14" s="12">
        <f>B14/12</f>
        <v>6.7250000000000005</v>
      </c>
      <c r="D14" s="13">
        <f>C14/C8*1000</f>
        <v>1.0870267998577572</v>
      </c>
    </row>
    <row r="15" spans="1:4" ht="17.25" customHeight="1">
      <c r="A15" s="7" t="s">
        <v>16</v>
      </c>
      <c r="B15" s="14">
        <f>SUM(B12:B14)</f>
        <v>1695.7</v>
      </c>
      <c r="C15" s="14">
        <f>SUM(C12:C14)</f>
        <v>141.30833333333334</v>
      </c>
      <c r="D15" s="15">
        <f>SUM(D12:D14)</f>
        <v>22.841032769749674</v>
      </c>
    </row>
    <row r="16" spans="1:4" ht="21.75" customHeight="1">
      <c r="A16" s="32" t="s">
        <v>17</v>
      </c>
      <c r="B16" s="8"/>
      <c r="C16" s="8"/>
      <c r="D16" s="15"/>
    </row>
    <row r="17" spans="1:4" ht="20.25" customHeight="1">
      <c r="A17" s="33" t="s">
        <v>25</v>
      </c>
      <c r="B17" s="28">
        <f>SUM(B18:B28)</f>
        <v>315.2</v>
      </c>
      <c r="C17" s="29">
        <f>B17/12</f>
        <v>26.266666666666666</v>
      </c>
      <c r="D17" s="30">
        <f>C17/C8*1000</f>
        <v>4.245735406631536</v>
      </c>
    </row>
    <row r="18" spans="1:4" ht="30">
      <c r="A18" s="35" t="s">
        <v>21</v>
      </c>
      <c r="B18" s="37">
        <v>161.2</v>
      </c>
      <c r="C18" s="38">
        <f>B18/12</f>
        <v>13.433333333333332</v>
      </c>
      <c r="D18" s="44">
        <f>C18/C8*1000</f>
        <v>2.171359605168159</v>
      </c>
    </row>
    <row r="19" spans="1:4" ht="16.5" customHeight="1">
      <c r="A19" s="54" t="s">
        <v>53</v>
      </c>
      <c r="B19" s="39">
        <v>9</v>
      </c>
      <c r="C19" s="40">
        <f>B19/12</f>
        <v>0.75</v>
      </c>
      <c r="D19" s="44">
        <f>C19/C8*1000</f>
        <v>0.12122975463097661</v>
      </c>
    </row>
    <row r="20" spans="1:4" ht="15">
      <c r="A20" s="45" t="s">
        <v>32</v>
      </c>
      <c r="B20" s="39">
        <v>53.6</v>
      </c>
      <c r="C20" s="40">
        <f>B20/12</f>
        <v>4.466666666666667</v>
      </c>
      <c r="D20" s="44">
        <f>C20/C8*1000</f>
        <v>0.7219905386911497</v>
      </c>
    </row>
    <row r="21" spans="1:4" ht="15">
      <c r="A21" s="17" t="s">
        <v>26</v>
      </c>
      <c r="B21" s="39">
        <v>9.6</v>
      </c>
      <c r="C21" s="40">
        <f aca="true" t="shared" si="0" ref="C21:C45">B21/12</f>
        <v>0.7999999999999999</v>
      </c>
      <c r="D21" s="36">
        <f>C21/C8*1000</f>
        <v>0.1293117382730417</v>
      </c>
    </row>
    <row r="22" spans="1:4" ht="15">
      <c r="A22" s="17" t="s">
        <v>18</v>
      </c>
      <c r="B22" s="40">
        <v>11.7</v>
      </c>
      <c r="C22" s="40">
        <f t="shared" si="0"/>
        <v>0.975</v>
      </c>
      <c r="D22" s="36">
        <f>C22/C8*1000</f>
        <v>0.1575986810202696</v>
      </c>
    </row>
    <row r="23" spans="1:4" ht="15">
      <c r="A23" s="17" t="s">
        <v>49</v>
      </c>
      <c r="B23" s="40">
        <v>3.9</v>
      </c>
      <c r="C23" s="40">
        <f t="shared" si="0"/>
        <v>0.325</v>
      </c>
      <c r="D23" s="36">
        <f>C23/C8*1000</f>
        <v>0.0525328936734232</v>
      </c>
    </row>
    <row r="24" spans="1:4" ht="15">
      <c r="A24" s="17" t="s">
        <v>47</v>
      </c>
      <c r="B24" s="40">
        <v>10</v>
      </c>
      <c r="C24" s="40">
        <f t="shared" si="0"/>
        <v>0.8333333333333334</v>
      </c>
      <c r="D24" s="36">
        <f>C24/C8*1000</f>
        <v>0.13469972736775182</v>
      </c>
    </row>
    <row r="25" spans="1:4" ht="15">
      <c r="A25" s="19" t="s">
        <v>48</v>
      </c>
      <c r="B25" s="42">
        <v>46</v>
      </c>
      <c r="C25" s="42">
        <f t="shared" si="0"/>
        <v>3.8333333333333335</v>
      </c>
      <c r="D25" s="36">
        <f>C25/C8*1000</f>
        <v>0.6196187458916583</v>
      </c>
    </row>
    <row r="26" spans="1:4" ht="15">
      <c r="A26" s="19" t="s">
        <v>6</v>
      </c>
      <c r="B26" s="41"/>
      <c r="C26" s="42"/>
      <c r="D26" s="36"/>
    </row>
    <row r="27" spans="1:4" ht="15">
      <c r="A27" s="17" t="s">
        <v>50</v>
      </c>
      <c r="B27" s="39">
        <v>4</v>
      </c>
      <c r="C27" s="42">
        <f>B27/12</f>
        <v>0.3333333333333333</v>
      </c>
      <c r="D27" s="36">
        <f>C27/C8*1000</f>
        <v>0.05387989094710072</v>
      </c>
    </row>
    <row r="28" spans="1:4" ht="15">
      <c r="A28" s="18" t="s">
        <v>7</v>
      </c>
      <c r="B28" s="38">
        <v>6.2</v>
      </c>
      <c r="C28" s="42">
        <f t="shared" si="0"/>
        <v>0.5166666666666667</v>
      </c>
      <c r="D28" s="36">
        <f>C28/C8*1000</f>
        <v>0.08351383096800613</v>
      </c>
    </row>
    <row r="29" spans="1:5" ht="28.5">
      <c r="A29" s="7" t="s">
        <v>27</v>
      </c>
      <c r="B29" s="29">
        <f>SUM(B30:B39)</f>
        <v>258.1</v>
      </c>
      <c r="C29" s="29">
        <f t="shared" si="0"/>
        <v>21.508333333333336</v>
      </c>
      <c r="D29" s="30">
        <f>C29/C8*1000</f>
        <v>3.4765999633616747</v>
      </c>
      <c r="E29" s="2"/>
    </row>
    <row r="30" spans="1:4" ht="15" customHeight="1">
      <c r="A30" s="16" t="s">
        <v>22</v>
      </c>
      <c r="B30" s="38">
        <v>202.9</v>
      </c>
      <c r="C30" s="40">
        <f t="shared" si="0"/>
        <v>16.908333333333335</v>
      </c>
      <c r="D30" s="36">
        <f>C30/C8*1000</f>
        <v>2.733057468291684</v>
      </c>
    </row>
    <row r="31" spans="1:4" ht="15">
      <c r="A31" s="23" t="s">
        <v>51</v>
      </c>
      <c r="B31" s="43">
        <v>22.6</v>
      </c>
      <c r="C31" s="40">
        <f t="shared" si="0"/>
        <v>1.8833333333333335</v>
      </c>
      <c r="D31" s="36">
        <f>C31/C8*1000</f>
        <v>0.3044213838511191</v>
      </c>
    </row>
    <row r="32" spans="1:4" ht="15">
      <c r="A32" s="6" t="s">
        <v>5</v>
      </c>
      <c r="B32" s="40"/>
      <c r="C32" s="40"/>
      <c r="D32" s="36"/>
    </row>
    <row r="33" spans="1:4" ht="15">
      <c r="A33" s="16" t="s">
        <v>8</v>
      </c>
      <c r="B33" s="38">
        <v>1.4</v>
      </c>
      <c r="C33" s="43">
        <f t="shared" si="0"/>
        <v>0.11666666666666665</v>
      </c>
      <c r="D33" s="44">
        <f>C33/C8*1000</f>
        <v>0.018857961831485248</v>
      </c>
    </row>
    <row r="34" spans="1:4" ht="15">
      <c r="A34" s="6" t="s">
        <v>52</v>
      </c>
      <c r="B34" s="40">
        <v>10</v>
      </c>
      <c r="C34" s="40">
        <f t="shared" si="0"/>
        <v>0.8333333333333334</v>
      </c>
      <c r="D34" s="44">
        <f>C34/C8*1000</f>
        <v>0.13469972736775182</v>
      </c>
    </row>
    <row r="35" spans="1:4" ht="16.5" customHeight="1">
      <c r="A35" s="6" t="s">
        <v>19</v>
      </c>
      <c r="B35" s="40">
        <v>16</v>
      </c>
      <c r="C35" s="40">
        <f t="shared" si="0"/>
        <v>1.3333333333333333</v>
      </c>
      <c r="D35" s="36">
        <f>C35/C8*1000</f>
        <v>0.21551956378840287</v>
      </c>
    </row>
    <row r="36" spans="1:4" ht="16.5" customHeight="1">
      <c r="A36" s="6" t="s">
        <v>33</v>
      </c>
      <c r="B36" s="40">
        <v>2</v>
      </c>
      <c r="C36" s="40">
        <f>B36/12</f>
        <v>0.16666666666666666</v>
      </c>
      <c r="D36" s="36">
        <f>C36/C8*1000</f>
        <v>0.02693994547355036</v>
      </c>
    </row>
    <row r="37" spans="1:4" ht="14.25" customHeight="1">
      <c r="A37" s="16" t="s">
        <v>9</v>
      </c>
      <c r="B37" s="38"/>
      <c r="C37" s="42"/>
      <c r="D37" s="47"/>
    </row>
    <row r="38" spans="1:4" ht="14.25" customHeight="1">
      <c r="A38" s="6" t="s">
        <v>54</v>
      </c>
      <c r="B38" s="40">
        <v>1.2</v>
      </c>
      <c r="C38" s="40">
        <f>B38/12</f>
        <v>0.09999999999999999</v>
      </c>
      <c r="D38" s="36">
        <f>C38/C8*1000</f>
        <v>0.016163967284130214</v>
      </c>
    </row>
    <row r="39" spans="1:4" ht="15">
      <c r="A39" s="6" t="s">
        <v>40</v>
      </c>
      <c r="B39" s="40">
        <v>2</v>
      </c>
      <c r="C39" s="40">
        <f>B39/12</f>
        <v>0.16666666666666666</v>
      </c>
      <c r="D39" s="36">
        <f>C39/C8*1000</f>
        <v>0.02693994547355036</v>
      </c>
    </row>
    <row r="40" spans="1:4" ht="18.75" customHeight="1">
      <c r="A40" s="26" t="s">
        <v>31</v>
      </c>
      <c r="B40" s="29">
        <v>136.4</v>
      </c>
      <c r="C40" s="29">
        <f t="shared" si="0"/>
        <v>11.366666666666667</v>
      </c>
      <c r="D40" s="30">
        <f>C40/C8*1000</f>
        <v>1.8373042812961347</v>
      </c>
    </row>
    <row r="41" spans="1:4" ht="42" customHeight="1">
      <c r="A41" s="7" t="s">
        <v>28</v>
      </c>
      <c r="B41" s="29">
        <v>345.8</v>
      </c>
      <c r="C41" s="29">
        <f t="shared" si="0"/>
        <v>28.816666666666666</v>
      </c>
      <c r="D41" s="30">
        <f>C41/C8*1000</f>
        <v>4.657916572376857</v>
      </c>
    </row>
    <row r="42" spans="1:4" ht="21.75" customHeight="1">
      <c r="A42" s="26" t="s">
        <v>23</v>
      </c>
      <c r="B42" s="28">
        <v>0</v>
      </c>
      <c r="C42" s="29">
        <f>B42/12</f>
        <v>0</v>
      </c>
      <c r="D42" s="30">
        <f>C42/C8*1000</f>
        <v>0</v>
      </c>
    </row>
    <row r="43" spans="1:4" ht="21.75" customHeight="1">
      <c r="A43" s="26" t="s">
        <v>34</v>
      </c>
      <c r="B43" s="28">
        <v>123.6</v>
      </c>
      <c r="C43" s="29">
        <f t="shared" si="0"/>
        <v>10.299999999999999</v>
      </c>
      <c r="D43" s="30">
        <f>C43/C8*1000</f>
        <v>1.6648886302654122</v>
      </c>
    </row>
    <row r="44" spans="1:4" ht="21.75" customHeight="1">
      <c r="A44" s="26" t="s">
        <v>29</v>
      </c>
      <c r="B44" s="28">
        <v>16.9</v>
      </c>
      <c r="C44" s="29">
        <f t="shared" si="0"/>
        <v>1.4083333333333332</v>
      </c>
      <c r="D44" s="30">
        <f>C44/C8*1000</f>
        <v>0.22764253925150055</v>
      </c>
    </row>
    <row r="45" spans="1:4" ht="21.75" customHeight="1">
      <c r="A45" s="26" t="s">
        <v>30</v>
      </c>
      <c r="B45" s="28">
        <v>70</v>
      </c>
      <c r="C45" s="29">
        <f t="shared" si="0"/>
        <v>5.833333333333333</v>
      </c>
      <c r="D45" s="30">
        <f>C45/C8*1000</f>
        <v>0.9428980915742625</v>
      </c>
    </row>
    <row r="46" spans="1:4" ht="21.75" customHeight="1">
      <c r="A46" s="26" t="s">
        <v>46</v>
      </c>
      <c r="B46" s="28">
        <v>194.2</v>
      </c>
      <c r="C46" s="29">
        <f>B46/12</f>
        <v>16.183333333333334</v>
      </c>
      <c r="D46" s="30">
        <f>C46/C7*1000</f>
        <v>51.770100234591595</v>
      </c>
    </row>
    <row r="47" spans="1:4" ht="20.25" customHeight="1">
      <c r="A47" s="26" t="s">
        <v>39</v>
      </c>
      <c r="B47" s="28">
        <v>86.2</v>
      </c>
      <c r="C47" s="29">
        <f>B47/12</f>
        <v>7.183333333333334</v>
      </c>
      <c r="D47" s="30">
        <f>C47/C8*1000</f>
        <v>1.1611116499100207</v>
      </c>
    </row>
    <row r="48" spans="1:4" ht="22.5" customHeight="1">
      <c r="A48" s="26" t="s">
        <v>10</v>
      </c>
      <c r="B48" s="29">
        <f>B17+B29+B40+B41+B42+B43+B44+B45+B47</f>
        <v>1352.2</v>
      </c>
      <c r="C48" s="29">
        <f>C17+C29+C40+C41+C42+C43+C44+C45+C47</f>
        <v>112.68333333333334</v>
      </c>
      <c r="D48" s="30">
        <f>D17+D29+D40+D41+D42+D43+D44+D45+D47</f>
        <v>18.214097134667398</v>
      </c>
    </row>
    <row r="49" spans="1:4" ht="21.75" customHeight="1">
      <c r="A49" s="27" t="s">
        <v>24</v>
      </c>
      <c r="B49" s="34">
        <f>B48/B8/12*1000</f>
        <v>18.214097134667398</v>
      </c>
      <c r="C49" s="34">
        <f>C48/C8*1000</f>
        <v>18.214097134667398</v>
      </c>
      <c r="D49" s="34"/>
    </row>
    <row r="50" spans="1:4" ht="22.5" customHeight="1">
      <c r="A50" s="48" t="s">
        <v>42</v>
      </c>
      <c r="B50" s="51">
        <f>B10+B15-B48</f>
        <v>20.100000000000136</v>
      </c>
      <c r="C50" s="50"/>
      <c r="D50" s="49"/>
    </row>
    <row r="51" spans="1:4" ht="39" customHeight="1">
      <c r="A51" s="56" t="s">
        <v>35</v>
      </c>
      <c r="B51" s="56"/>
      <c r="C51" s="56"/>
      <c r="D51" s="56"/>
    </row>
    <row r="52" spans="1:4" ht="42" customHeight="1">
      <c r="A52" s="56" t="s">
        <v>36</v>
      </c>
      <c r="B52" s="56"/>
      <c r="C52" s="56"/>
      <c r="D52" s="56"/>
    </row>
  </sheetData>
  <sheetProtection/>
  <mergeCells count="5">
    <mergeCell ref="A1:D1"/>
    <mergeCell ref="A2:D2"/>
    <mergeCell ref="A52:D52"/>
    <mergeCell ref="A51:D51"/>
    <mergeCell ref="A3:D3"/>
  </mergeCells>
  <printOptions/>
  <pageMargins left="0.5905511811023623" right="0.1968503937007874" top="0.3937007874015748" bottom="0.1968503937007874" header="0" footer="0"/>
  <pageSetup fitToHeight="1" fitToWidth="1" horizontalDpi="600" verticalDpi="600" orientation="portrait" paperSize="9" scale="81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Абрамян</cp:lastModifiedBy>
  <cp:lastPrinted>2013-04-16T12:01:00Z</cp:lastPrinted>
  <dcterms:created xsi:type="dcterms:W3CDTF">2006-09-26T05:45:59Z</dcterms:created>
  <dcterms:modified xsi:type="dcterms:W3CDTF">2013-06-19T10:23:56Z</dcterms:modified>
  <cp:category/>
  <cp:version/>
  <cp:contentType/>
  <cp:contentStatus/>
</cp:coreProperties>
</file>