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<sst xmlns="http://schemas.openxmlformats.org/spreadsheetml/2006/main" count="53" uniqueCount="53">
  <si>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</si>
  <si>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</si>
  <si>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</si>
  <si>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</si>
  <si>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</si>
  <si>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</si>
  <si>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</si>
  <si>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</si>
  <si>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</si>
  <si>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</si>
  <si>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</si>
  <si>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</si>
  <si>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За месяц, тыс. руб.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</si>
  <si>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</si>
  <si>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</si>
  <si>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</si>
  <si>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</si>
  <si>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</si>
  <si>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</si>
  <si>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</si>
  <si>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>ПРОЕКТ СМЕТЫ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</si>
  <si>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</si>
  <si>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</si>
  <si>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</si>
  <si>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</si>
  <si>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</si>
  <si>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</si>
  <si>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</si>
  <si>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</si>
  <si>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</si>
  <si>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</si>
  <si>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</si>
  <si>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Обслуживание внутридомовых газовых сетей</t>
  </si>
  <si>
    <t>Доход от сдачи в аренду места для размещения рекламы и оборудования</t>
  </si>
  <si>
    <t xml:space="preserve">* спец. транспорт (очистка территории от снега, автодоставка ТМЦ...) </t>
  </si>
  <si>
    <t>6. Налоги в страховые фонды 20,2%</t>
  </si>
  <si>
    <t>Директор АНО "УКЖФ "СВС-Жилсервис" _________________________ Р.В. Камалов</t>
  </si>
  <si>
    <t>Главный бухгалтер ________________________ Р.Ф. Абдульманова</t>
  </si>
  <si>
    <t>На 1 кв.м. площади дома, руб.</t>
  </si>
  <si>
    <t>9. Техническое обслуживание и ремонт лифтового хозяйства</t>
  </si>
  <si>
    <t>10. Вывоз ТБО</t>
  </si>
  <si>
    <t>ул. Диагностики, 3/1 на 2013 год</t>
  </si>
  <si>
    <t>2013 год</t>
  </si>
  <si>
    <t>Материалы на обслуживание и ремонт оборудования МКД</t>
  </si>
  <si>
    <t>Поверка узлов учета электроэнергии</t>
  </si>
  <si>
    <t>Замеры сопротивления эл.изоляции</t>
  </si>
  <si>
    <t>Поверка ОДПУ ХВС</t>
  </si>
  <si>
    <t>Проверка и прочистка вентиляции</t>
  </si>
  <si>
    <t xml:space="preserve">Материалы на содержание и благоустройство </t>
  </si>
  <si>
    <t>* диагностика и ремонт шлагбаума</t>
  </si>
  <si>
    <t>Тариф с 1 июля 2013 года, руб. на 1 кв.м. площади</t>
  </si>
  <si>
    <t>Финансовый результат за 2012 год, т.р.</t>
  </si>
  <si>
    <t xml:space="preserve"> Возврат собственникам экономии фактических расходов за электроэнергию из статьи "Техническое содержание и обслуживание" за 2012 год, т.р.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</si>
</sst>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4" xfId="0" applyNumberFormat="1" applyFont="1" applyBorder="1" applyAlignment="1">
      <alignment horizontal="center" vertical="top" wrapText="1"/>
    </xf>
    <xf numFmtId="173" fontId="4" fillId="0" borderId="12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173" fontId="3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justify" vertical="top" wrapText="1"/>
    </xf>
    <xf numFmtId="173" fontId="7" fillId="0" borderId="12" xfId="0" applyNumberFormat="1" applyFont="1" applyBorder="1" applyAlignment="1">
      <alignment horizontal="center"/>
    </xf>
    <xf numFmtId="173" fontId="0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zoomScalePageLayoutView="0" workbookViewId="0" topLeftCell="A1">
      <selection activeCell="A50" sqref="A50:D50"/>
    </sheetView>
  </sheetViews>
  <sheetFormatPr defaultColWidth="9.00390625" defaultRowHeight="12.75"/>
  <cols>
    <col min="1" max="1" width="70.125" style="0" customWidth="1"/>
    <col min="2" max="2" width="12.625" style="0" customWidth="1"/>
    <col min="3" max="3" width="13.75390625" style="0" customWidth="1"/>
    <col min="4" max="4" width="15.125" style="0" customWidth="1"/>
  </cols>
  <sheetData>
    <row r="1" spans="1:13" ht="22.5" customHeight="1">
      <c r="A1" s="52" t="s">
        <v>20</v>
      </c>
      <c r="B1" s="52"/>
      <c r="C1" s="52"/>
      <c r="D1" s="52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>
      <c r="A2" s="52" t="s">
        <v>11</v>
      </c>
      <c r="B2" s="52"/>
      <c r="C2" s="52"/>
      <c r="D2" s="52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54" t="s">
        <v>41</v>
      </c>
      <c r="B3" s="54"/>
      <c r="C3" s="54"/>
      <c r="D3" s="54"/>
      <c r="E3" s="1"/>
      <c r="F3" s="1"/>
      <c r="G3" s="1"/>
      <c r="H3" s="1"/>
      <c r="I3" s="1"/>
      <c r="J3" s="1"/>
      <c r="K3" s="1"/>
      <c r="L3" s="1"/>
      <c r="M3" s="1"/>
    </row>
    <row r="4" spans="1:4" ht="42.75">
      <c r="A4" s="25" t="s">
        <v>0</v>
      </c>
      <c r="B4" s="26" t="s">
        <v>42</v>
      </c>
      <c r="C4" s="3" t="s">
        <v>12</v>
      </c>
      <c r="D4" s="3" t="s">
        <v>38</v>
      </c>
    </row>
    <row r="5" spans="1:4" ht="15">
      <c r="A5" s="4" t="s">
        <v>1</v>
      </c>
      <c r="B5" s="5"/>
      <c r="C5" s="5"/>
      <c r="D5" s="5"/>
    </row>
    <row r="6" spans="1:4" ht="15">
      <c r="A6" s="6" t="s">
        <v>2</v>
      </c>
      <c r="B6" s="21">
        <v>11323.3</v>
      </c>
      <c r="C6" s="21">
        <v>11323.3</v>
      </c>
      <c r="D6" s="5"/>
    </row>
    <row r="7" spans="1:4" ht="15">
      <c r="A7" s="6" t="s">
        <v>3</v>
      </c>
      <c r="B7" s="22">
        <v>190.9</v>
      </c>
      <c r="C7" s="22">
        <v>190.9</v>
      </c>
      <c r="D7" s="5"/>
    </row>
    <row r="8" spans="1:4" ht="15">
      <c r="A8" s="7" t="s">
        <v>4</v>
      </c>
      <c r="B8" s="23">
        <f>SUM(B6:B7)</f>
        <v>11514.199999999999</v>
      </c>
      <c r="C8" s="23">
        <f>SUM(C6:C7)</f>
        <v>11514.199999999999</v>
      </c>
      <c r="D8" s="5"/>
    </row>
    <row r="9" spans="1:4" ht="15">
      <c r="A9" s="7" t="s">
        <v>50</v>
      </c>
      <c r="B9" s="44">
        <v>22.03</v>
      </c>
      <c r="C9" s="23"/>
      <c r="D9" s="5"/>
    </row>
    <row r="10" spans="1:4" ht="20.25" customHeight="1">
      <c r="A10" s="32" t="s">
        <v>13</v>
      </c>
      <c r="B10" s="9"/>
      <c r="C10" s="9"/>
      <c r="D10" s="10"/>
    </row>
    <row r="11" spans="1:4" ht="15">
      <c r="A11" s="11" t="s">
        <v>14</v>
      </c>
      <c r="B11" s="12">
        <v>2957.3</v>
      </c>
      <c r="C11" s="13">
        <f>B11/12</f>
        <v>246.4416666666667</v>
      </c>
      <c r="D11" s="14">
        <f>C11/C8*1000</f>
        <v>21.403281744859974</v>
      </c>
    </row>
    <row r="12" spans="1:4" ht="15">
      <c r="A12" s="11" t="s">
        <v>15</v>
      </c>
      <c r="B12" s="12">
        <v>10</v>
      </c>
      <c r="C12" s="13">
        <f>B12/12</f>
        <v>0.8333333333333334</v>
      </c>
      <c r="D12" s="14">
        <f>C12/C8*1000</f>
        <v>0.07237440146369992</v>
      </c>
    </row>
    <row r="13" spans="1:4" ht="15.75" customHeight="1">
      <c r="A13" s="24" t="s">
        <v>33</v>
      </c>
      <c r="B13" s="45">
        <v>9.2</v>
      </c>
      <c r="C13" s="13">
        <f>B13/12</f>
        <v>0.7666666666666666</v>
      </c>
      <c r="D13" s="14">
        <f>C13/C8*1000</f>
        <v>0.06658444934660392</v>
      </c>
    </row>
    <row r="14" spans="1:4" ht="17.25" customHeight="1">
      <c r="A14" s="7" t="s">
        <v>16</v>
      </c>
      <c r="B14" s="8">
        <f>SUM(B11:B13)</f>
        <v>2976.5</v>
      </c>
      <c r="C14" s="15">
        <f>SUM(C11:C13)</f>
        <v>248.0416666666667</v>
      </c>
      <c r="D14" s="16">
        <f>SUM(D11:D13)</f>
        <v>21.54224059567028</v>
      </c>
    </row>
    <row r="15" spans="1:4" ht="17.25" customHeight="1">
      <c r="A15" s="7" t="s">
        <v>51</v>
      </c>
      <c r="B15" s="50">
        <v>338</v>
      </c>
      <c r="C15" s="23"/>
      <c r="D15" s="14"/>
    </row>
    <row r="16" spans="1:4" ht="32.25" customHeight="1">
      <c r="A16" s="48" t="s">
        <v>52</v>
      </c>
      <c r="B16" s="51">
        <v>-51</v>
      </c>
      <c r="C16" s="23"/>
      <c r="D16" s="36"/>
    </row>
    <row r="17" spans="1:4" ht="21.75" customHeight="1">
      <c r="A17" s="33" t="s">
        <v>17</v>
      </c>
      <c r="B17" s="8"/>
      <c r="C17" s="8"/>
      <c r="D17" s="16"/>
    </row>
    <row r="18" spans="1:4" ht="20.25" customHeight="1">
      <c r="A18" s="34" t="s">
        <v>25</v>
      </c>
      <c r="B18" s="29">
        <f>SUM(B19:B30)</f>
        <v>504.4</v>
      </c>
      <c r="C18" s="30">
        <f>B18/12</f>
        <v>42.03333333333333</v>
      </c>
      <c r="D18" s="31">
        <f>C18/C8*1000</f>
        <v>3.650564809829023</v>
      </c>
    </row>
    <row r="19" spans="1:4" ht="30">
      <c r="A19" s="46" t="s">
        <v>21</v>
      </c>
      <c r="B19" s="37">
        <v>300</v>
      </c>
      <c r="C19" s="38">
        <f>B19/12</f>
        <v>25</v>
      </c>
      <c r="D19" s="36">
        <f>C19/C8*1000</f>
        <v>2.1712320439109973</v>
      </c>
    </row>
    <row r="20" spans="1:4" ht="15">
      <c r="A20" s="47" t="s">
        <v>43</v>
      </c>
      <c r="B20" s="39">
        <v>15</v>
      </c>
      <c r="C20" s="40"/>
      <c r="D20" s="36"/>
    </row>
    <row r="21" spans="1:4" ht="15">
      <c r="A21" s="18" t="s">
        <v>26</v>
      </c>
      <c r="B21" s="39">
        <v>19.2</v>
      </c>
      <c r="C21" s="40">
        <f aca="true" t="shared" si="0" ref="C21:C45">B21/12</f>
        <v>1.5999999999999999</v>
      </c>
      <c r="D21" s="36">
        <f>C21/C8*1000</f>
        <v>0.13895885081030382</v>
      </c>
    </row>
    <row r="22" spans="1:4" ht="15">
      <c r="A22" s="18" t="s">
        <v>18</v>
      </c>
      <c r="B22" s="39">
        <v>17.9</v>
      </c>
      <c r="C22" s="40">
        <f t="shared" si="0"/>
        <v>1.4916666666666665</v>
      </c>
      <c r="D22" s="36">
        <f>C22/C8*1000</f>
        <v>0.1295501786200228</v>
      </c>
    </row>
    <row r="23" spans="1:4" ht="15">
      <c r="A23" s="18" t="s">
        <v>32</v>
      </c>
      <c r="B23" s="39">
        <v>10.8</v>
      </c>
      <c r="C23" s="40">
        <f t="shared" si="0"/>
        <v>0.9</v>
      </c>
      <c r="D23" s="36">
        <f>C23/C8*1000</f>
        <v>0.0781643535807959</v>
      </c>
    </row>
    <row r="24" spans="1:4" ht="15">
      <c r="A24" s="6" t="s">
        <v>44</v>
      </c>
      <c r="B24" s="40">
        <v>10</v>
      </c>
      <c r="C24" s="40">
        <f>B24/12</f>
        <v>0.8333333333333334</v>
      </c>
      <c r="D24" s="36">
        <f>C24/C8*1000</f>
        <v>0.07237440146369992</v>
      </c>
    </row>
    <row r="25" spans="1:4" ht="15">
      <c r="A25" s="49" t="s">
        <v>45</v>
      </c>
      <c r="B25" s="42">
        <v>38</v>
      </c>
      <c r="C25" s="42">
        <f>B25/12</f>
        <v>3.1666666666666665</v>
      </c>
      <c r="D25" s="36">
        <f>C25/C8*1000</f>
        <v>0.27502272556205964</v>
      </c>
    </row>
    <row r="26" spans="1:4" ht="15">
      <c r="A26" s="49" t="s">
        <v>46</v>
      </c>
      <c r="B26" s="42">
        <v>8</v>
      </c>
      <c r="C26" s="42">
        <f>B26/12</f>
        <v>0.6666666666666666</v>
      </c>
      <c r="D26" s="36">
        <f>C26/C8*1000</f>
        <v>0.05789952117095992</v>
      </c>
    </row>
    <row r="27" spans="1:4" ht="15">
      <c r="A27" s="49" t="s">
        <v>47</v>
      </c>
      <c r="B27" s="42">
        <v>60</v>
      </c>
      <c r="C27" s="42">
        <f>B27/12</f>
        <v>5</v>
      </c>
      <c r="D27" s="36">
        <f>C27/C8*1000</f>
        <v>0.4342464087821994</v>
      </c>
    </row>
    <row r="28" spans="1:4" ht="15">
      <c r="A28" s="20" t="s">
        <v>6</v>
      </c>
      <c r="B28" s="41"/>
      <c r="C28" s="42"/>
      <c r="D28" s="36"/>
    </row>
    <row r="29" spans="1:4" ht="15">
      <c r="A29" s="18" t="s">
        <v>19</v>
      </c>
      <c r="B29" s="39">
        <v>7.4</v>
      </c>
      <c r="C29" s="42">
        <f t="shared" si="0"/>
        <v>0.6166666666666667</v>
      </c>
      <c r="D29" s="36">
        <f>C29/C8*1000</f>
        <v>0.053557057083137925</v>
      </c>
    </row>
    <row r="30" spans="1:4" ht="15">
      <c r="A30" s="19" t="s">
        <v>7</v>
      </c>
      <c r="B30" s="37">
        <v>18.1</v>
      </c>
      <c r="C30" s="40">
        <f t="shared" si="0"/>
        <v>1.5083333333333335</v>
      </c>
      <c r="D30" s="36">
        <f>C30/C8*1000</f>
        <v>0.13099766664929685</v>
      </c>
    </row>
    <row r="31" spans="1:6" ht="28.5">
      <c r="A31" s="27" t="s">
        <v>27</v>
      </c>
      <c r="B31" s="30">
        <f>SUM(B32:B38)</f>
        <v>446.4</v>
      </c>
      <c r="C31" s="30">
        <f t="shared" si="0"/>
        <v>37.199999999999996</v>
      </c>
      <c r="D31" s="31">
        <f>C31/C8*1000</f>
        <v>3.230793281339563</v>
      </c>
      <c r="F31" s="2"/>
    </row>
    <row r="32" spans="1:4" ht="15" customHeight="1">
      <c r="A32" s="17" t="s">
        <v>22</v>
      </c>
      <c r="B32" s="38">
        <v>279.4</v>
      </c>
      <c r="C32" s="40">
        <f t="shared" si="0"/>
        <v>23.28333333333333</v>
      </c>
      <c r="D32" s="36">
        <f>C32/C8*1000</f>
        <v>2.022140776895775</v>
      </c>
    </row>
    <row r="33" spans="1:4" ht="15">
      <c r="A33" s="24" t="s">
        <v>48</v>
      </c>
      <c r="B33" s="43">
        <v>47</v>
      </c>
      <c r="C33" s="40">
        <f t="shared" si="0"/>
        <v>3.9166666666666665</v>
      </c>
      <c r="D33" s="36">
        <f>C33/C8*1000</f>
        <v>0.3401596868793895</v>
      </c>
    </row>
    <row r="34" spans="1:4" ht="15">
      <c r="A34" s="6" t="s">
        <v>5</v>
      </c>
      <c r="B34" s="40"/>
      <c r="C34" s="40"/>
      <c r="D34" s="36">
        <f>C34/C8*1000</f>
        <v>0</v>
      </c>
    </row>
    <row r="35" spans="1:4" ht="15">
      <c r="A35" s="17" t="s">
        <v>8</v>
      </c>
      <c r="B35" s="38">
        <v>5</v>
      </c>
      <c r="C35" s="43">
        <f t="shared" si="0"/>
        <v>0.4166666666666667</v>
      </c>
      <c r="D35" s="36">
        <f>C35/C8*1000</f>
        <v>0.03618720073184996</v>
      </c>
    </row>
    <row r="36" spans="1:4" ht="15">
      <c r="A36" s="6" t="s">
        <v>49</v>
      </c>
      <c r="B36" s="40">
        <v>10</v>
      </c>
      <c r="C36" s="43">
        <f t="shared" si="0"/>
        <v>0.8333333333333334</v>
      </c>
      <c r="D36" s="36">
        <f>C36/C8*1000</f>
        <v>0.07237440146369992</v>
      </c>
    </row>
    <row r="37" spans="1:4" ht="16.5" customHeight="1">
      <c r="A37" s="6" t="s">
        <v>34</v>
      </c>
      <c r="B37" s="40">
        <v>105</v>
      </c>
      <c r="C37" s="40">
        <f t="shared" si="0"/>
        <v>8.75</v>
      </c>
      <c r="D37" s="36">
        <f>C37/C8*1000</f>
        <v>0.759931215368849</v>
      </c>
    </row>
    <row r="38" spans="1:4" ht="14.25" customHeight="1">
      <c r="A38" s="17" t="s">
        <v>9</v>
      </c>
      <c r="B38" s="38"/>
      <c r="C38" s="40"/>
      <c r="D38" s="36"/>
    </row>
    <row r="39" spans="1:4" ht="20.25" customHeight="1">
      <c r="A39" s="27" t="s">
        <v>31</v>
      </c>
      <c r="B39" s="30">
        <v>828.4</v>
      </c>
      <c r="C39" s="30">
        <f t="shared" si="0"/>
        <v>69.03333333333333</v>
      </c>
      <c r="D39" s="31">
        <f>C39/C8*1000</f>
        <v>5.9954954172529</v>
      </c>
    </row>
    <row r="40" spans="1:4" ht="42" customHeight="1">
      <c r="A40" s="7" t="s">
        <v>28</v>
      </c>
      <c r="B40" s="30">
        <v>653.7</v>
      </c>
      <c r="C40" s="30">
        <f t="shared" si="0"/>
        <v>54.475</v>
      </c>
      <c r="D40" s="31">
        <f>C40/C8*1000</f>
        <v>4.731114623682062</v>
      </c>
    </row>
    <row r="41" spans="1:4" ht="21.75" customHeight="1">
      <c r="A41" s="27" t="s">
        <v>23</v>
      </c>
      <c r="B41" s="29"/>
      <c r="C41" s="30"/>
      <c r="D41" s="31"/>
    </row>
    <row r="42" spans="1:4" ht="21.75" customHeight="1">
      <c r="A42" s="27" t="s">
        <v>35</v>
      </c>
      <c r="B42" s="29">
        <v>230.1</v>
      </c>
      <c r="C42" s="30">
        <f t="shared" si="0"/>
        <v>19.175</v>
      </c>
      <c r="D42" s="31">
        <f>C42/C8*1000</f>
        <v>1.6653349776797348</v>
      </c>
    </row>
    <row r="43" spans="1:4" ht="21.75" customHeight="1">
      <c r="A43" s="27" t="s">
        <v>29</v>
      </c>
      <c r="B43" s="29">
        <v>25.4</v>
      </c>
      <c r="C43" s="30">
        <f t="shared" si="0"/>
        <v>2.1166666666666667</v>
      </c>
      <c r="D43" s="31">
        <f>C43/C8*1000</f>
        <v>0.18383097971779774</v>
      </c>
    </row>
    <row r="44" spans="1:4" ht="21.75" customHeight="1">
      <c r="A44" s="27" t="s">
        <v>30</v>
      </c>
      <c r="B44" s="30">
        <v>130</v>
      </c>
      <c r="C44" s="30">
        <f t="shared" si="0"/>
        <v>10.833333333333334</v>
      </c>
      <c r="D44" s="31">
        <f>C44/C8*1000</f>
        <v>0.9408672190280988</v>
      </c>
    </row>
    <row r="45" spans="1:4" ht="21.75" customHeight="1">
      <c r="A45" s="27" t="s">
        <v>39</v>
      </c>
      <c r="B45" s="29">
        <v>274.5</v>
      </c>
      <c r="C45" s="30">
        <f t="shared" si="0"/>
        <v>22.875</v>
      </c>
      <c r="D45" s="31">
        <f>C45/C8*1000</f>
        <v>1.9866773201785621</v>
      </c>
    </row>
    <row r="46" spans="1:4" ht="20.25" customHeight="1">
      <c r="A46" s="27" t="s">
        <v>40</v>
      </c>
      <c r="B46" s="29">
        <v>166.2</v>
      </c>
      <c r="C46" s="30">
        <f>B46/12</f>
        <v>13.85</v>
      </c>
      <c r="D46" s="31">
        <f>C46/C8*1000</f>
        <v>1.2028625523266923</v>
      </c>
    </row>
    <row r="47" spans="1:4" ht="22.5" customHeight="1">
      <c r="A47" s="27" t="s">
        <v>10</v>
      </c>
      <c r="B47" s="30">
        <f>B18+B31+B39+B40+B41+B42+B43+B44+B45+B46</f>
        <v>3259.0999999999995</v>
      </c>
      <c r="C47" s="30">
        <f>C18+C31+C39+C40+C41+C42+C43+C44+C45+C46</f>
        <v>271.5916666666667</v>
      </c>
      <c r="D47" s="31">
        <f>C47/C8*1000</f>
        <v>23.58754118103444</v>
      </c>
    </row>
    <row r="48" spans="1:4" ht="21.75" customHeight="1">
      <c r="A48" s="28" t="s">
        <v>24</v>
      </c>
      <c r="B48" s="35">
        <f>B47/B8/12*1000</f>
        <v>23.58754118103443</v>
      </c>
      <c r="C48" s="35">
        <f>C47/C8*1000</f>
        <v>23.58754118103444</v>
      </c>
      <c r="D48" s="35"/>
    </row>
    <row r="49" spans="1:4" ht="30.75" customHeight="1">
      <c r="A49" s="55" t="s">
        <v>36</v>
      </c>
      <c r="B49" s="55"/>
      <c r="C49" s="55"/>
      <c r="D49" s="55"/>
    </row>
    <row r="50" spans="1:4" ht="24.75" customHeight="1">
      <c r="A50" s="53" t="s">
        <v>37</v>
      </c>
      <c r="B50" s="53"/>
      <c r="C50" s="53"/>
      <c r="D50" s="53"/>
    </row>
  </sheetData>
  <sheetProtection/>
  <mergeCells count="5">
    <mergeCell ref="A1:D1"/>
    <mergeCell ref="A2:D2"/>
    <mergeCell ref="A50:D50"/>
    <mergeCell ref="A3:D3"/>
    <mergeCell ref="A49:D49"/>
  </mergeCells>
  <printOptions/>
  <pageMargins left="0.5905511811023623" right="0.1968503937007874" top="0.1968503937007874" bottom="0.1968503937007874" header="0" footer="0"/>
  <pageSetup horizontalDpi="600" verticalDpi="600" orientation="portrait" paperSize="9" scale="85" r:id="rId1"/>
  <colBreaks count="1" manualBreakCount="1">
    <brk id="10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2013-05-21T08:56:30Z</cp:lastPrinted>
  <dcterms:created xsi:type="dcterms:W3CDTF">2006-09-26T05:45:59Z</dcterms:created>
  <dcterms:modified xsi:type="dcterms:W3CDTF">2013-05-31T09:02:18Z</dcterms:modified>
  <cp:category/>
  <cp:version/>
  <cp:contentType/>
  <cp:contentStatus/>
</cp:coreProperties>
</file>