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'Лист1'!$A$1:$D$53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<sst xmlns="http://schemas.openxmlformats.org/spreadsheetml/2006/main" count="56" uniqueCount="56">
  <si>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</si>
  <si>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</si>
  <si>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</si>
  <si>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</si>
  <si>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</si>
  <si>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</si>
  <si>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</si>
  <si>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</si>
  <si>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* дератизация и дезинсекция</t>
  </si>
  <si>
    <t>Прочие расходы по обеспечению санитарного состояния: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</si>
  <si>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</si>
  <si>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</si>
  <si>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За месяц, тыс. руб.</t>
  </si>
  <si>
    <t>На 1 кв.м. площади дома</t>
  </si>
  <si>
    <t>ДОХОДЫ</t>
  </si>
  <si>
    <t>Взносы за содержание и ремонт жилых помещений</t>
  </si>
  <si>
    <t>Прочие доходы (платные услуги, пеня и т.д.)</t>
  </si>
  <si>
    <t>Итого доходы:</t>
  </si>
  <si>
    <t>РАСХОДЫ</t>
  </si>
  <si>
    <t xml:space="preserve">Аварийно-ремонтное обслуживание </t>
  </si>
  <si>
    <t>* приобретение инвентаря и инструмента</t>
  </si>
  <si>
    <t xml:space="preserve">* спец. транспорт (очистка территории от снега, вывоз негаб. мусора...) </t>
  </si>
  <si>
    <t>ПРОЕКТ СМЕТЫ</t>
  </si>
  <si>
    <t>Доход от сдачи в аренду места для размещения рекламы и оборудования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</si>
  <si>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</si>
  <si>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</si>
  <si>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</si>
  <si>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>6. Техническое обслуживание и ремонт лифтового хозяйства</t>
  </si>
  <si>
    <t>7. Вывоз ТБО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</si>
  <si>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</si>
  <si>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</si>
  <si>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</si>
  <si>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</si>
  <si>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</si>
  <si>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</si>
  <si>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</si>
  <si>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</si>
  <si>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>Аренда помещения "Диспетчерская"</t>
  </si>
  <si>
    <t>Техническое обслуживание  ИТП и насосной</t>
  </si>
  <si>
    <t xml:space="preserve">Расходы ТМЦ на содержание и благоустройство </t>
  </si>
  <si>
    <t>6. Налоги в страховые фонды 20,2%</t>
  </si>
  <si>
    <t>Директор АНО "УКЖФ "СВС-Жилсервис" ______________________ Р.В. Камалов</t>
  </si>
  <si>
    <t>Главный бухгалтер _________________________ Р.Ф. Абдульманова</t>
  </si>
  <si>
    <t>ул. Салмышская, 39 на 2013 год</t>
  </si>
  <si>
    <t>2013 год</t>
  </si>
  <si>
    <t>Финансовый результат за 2012 год</t>
  </si>
  <si>
    <t>Подготовка ИТП к отопительному сезону</t>
  </si>
  <si>
    <t>Поверка узлов учета электроэнергии</t>
  </si>
  <si>
    <t>Замеры сопротивления эл.изоляции</t>
  </si>
  <si>
    <t>* сервисное обслуживание информационной системы</t>
  </si>
  <si>
    <t>Материалы на содержание и ремонт оборудования МКД</t>
  </si>
  <si>
    <t>* проверка вентиляции</t>
  </si>
  <si>
    <t>* ремонт малой техники, инвентаря</t>
  </si>
  <si>
    <t>Поверка ОДПУ ХВС</t>
  </si>
  <si>
    <t>Ожидаемый финанасовый результат</t>
  </si>
  <si>
    <t>Тариф на техническое содержание с 1 июля 2013 г, руб. на 1 кв.м.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</si>
</sst>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3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4" fillId="0" borderId="14" xfId="0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5" fillId="0" borderId="16" xfId="0" applyNumberFormat="1" applyFont="1" applyBorder="1" applyAlignment="1">
      <alignment horizontal="center" wrapText="1"/>
    </xf>
    <xf numFmtId="173" fontId="5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justify" wrapText="1"/>
    </xf>
    <xf numFmtId="0" fontId="5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173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justify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173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173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69.625" style="0" customWidth="1"/>
    <col min="2" max="2" width="12.625" style="0" customWidth="1"/>
    <col min="3" max="3" width="13.75390625" style="0" customWidth="1"/>
    <col min="4" max="4" width="14.875" style="0" customWidth="1"/>
  </cols>
  <sheetData>
    <row r="1" spans="1:13" ht="15.75">
      <c r="A1" s="57" t="s">
        <v>22</v>
      </c>
      <c r="B1" s="57"/>
      <c r="C1" s="57"/>
      <c r="D1" s="57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57" t="s">
        <v>11</v>
      </c>
      <c r="B2" s="57"/>
      <c r="C2" s="57"/>
      <c r="D2" s="57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59" t="s">
        <v>43</v>
      </c>
      <c r="B3" s="59"/>
      <c r="C3" s="59"/>
      <c r="D3" s="59"/>
      <c r="E3" s="1"/>
      <c r="F3" s="1"/>
      <c r="G3" s="1"/>
      <c r="H3" s="1"/>
      <c r="I3" s="1"/>
      <c r="J3" s="1"/>
      <c r="K3" s="1"/>
      <c r="L3" s="1"/>
      <c r="M3" s="1"/>
    </row>
    <row r="4" spans="1:4" ht="33" customHeight="1">
      <c r="A4" s="14" t="s">
        <v>0</v>
      </c>
      <c r="B4" s="47" t="s">
        <v>44</v>
      </c>
      <c r="C4" s="15" t="s">
        <v>12</v>
      </c>
      <c r="D4" s="15" t="s">
        <v>13</v>
      </c>
    </row>
    <row r="5" spans="1:4" ht="15">
      <c r="A5" s="16" t="s">
        <v>1</v>
      </c>
      <c r="B5" s="17"/>
      <c r="C5" s="17"/>
      <c r="D5" s="17"/>
    </row>
    <row r="6" spans="1:4" ht="15">
      <c r="A6" s="18" t="s">
        <v>2</v>
      </c>
      <c r="B6" s="3">
        <v>8151.1</v>
      </c>
      <c r="C6" s="3">
        <v>8151.1</v>
      </c>
      <c r="D6" s="17"/>
    </row>
    <row r="7" spans="1:4" ht="15">
      <c r="A7" s="18" t="s">
        <v>3</v>
      </c>
      <c r="B7" s="4">
        <v>248.9</v>
      </c>
      <c r="C7" s="4">
        <v>248.9</v>
      </c>
      <c r="D7" s="17"/>
    </row>
    <row r="8" spans="1:4" ht="15">
      <c r="A8" s="19" t="s">
        <v>4</v>
      </c>
      <c r="B8" s="5">
        <f>SUM(B6:B7)</f>
        <v>8400</v>
      </c>
      <c r="C8" s="5">
        <f>SUM(C6:C7)</f>
        <v>8400</v>
      </c>
      <c r="D8" s="17"/>
    </row>
    <row r="9" spans="1:4" ht="15">
      <c r="A9" s="19" t="s">
        <v>55</v>
      </c>
      <c r="B9" s="5">
        <v>21.43</v>
      </c>
      <c r="C9" s="5"/>
      <c r="D9" s="17"/>
    </row>
    <row r="10" spans="1:4" ht="15">
      <c r="A10" s="20" t="s">
        <v>14</v>
      </c>
      <c r="B10" s="21"/>
      <c r="C10" s="21"/>
      <c r="D10" s="22"/>
    </row>
    <row r="11" spans="1:4" ht="15">
      <c r="A11" s="23" t="s">
        <v>15</v>
      </c>
      <c r="B11" s="24">
        <v>2099.3</v>
      </c>
      <c r="C11" s="25">
        <f>B11/12</f>
        <v>174.9416666666667</v>
      </c>
      <c r="D11" s="26">
        <f>C11/C8*1000</f>
        <v>20.82638888888889</v>
      </c>
    </row>
    <row r="12" spans="1:4" ht="15">
      <c r="A12" s="23" t="s">
        <v>16</v>
      </c>
      <c r="B12" s="24">
        <v>10</v>
      </c>
      <c r="C12" s="25">
        <f>B12/12</f>
        <v>0.8333333333333334</v>
      </c>
      <c r="D12" s="26">
        <f>C12/C8*1000</f>
        <v>0.0992063492063492</v>
      </c>
    </row>
    <row r="13" spans="1:4" ht="16.5" customHeight="1">
      <c r="A13" s="27" t="s">
        <v>23</v>
      </c>
      <c r="B13" s="28">
        <v>56</v>
      </c>
      <c r="C13" s="25">
        <f>B13/12</f>
        <v>4.666666666666667</v>
      </c>
      <c r="D13" s="26">
        <f>C13/C8*1000</f>
        <v>0.5555555555555556</v>
      </c>
    </row>
    <row r="14" spans="1:4" ht="15">
      <c r="A14" s="27" t="s">
        <v>37</v>
      </c>
      <c r="B14" s="28">
        <v>92</v>
      </c>
      <c r="C14" s="25">
        <f>B14/12</f>
        <v>7.666666666666667</v>
      </c>
      <c r="D14" s="26">
        <f>C14/C8*1000</f>
        <v>0.9126984126984128</v>
      </c>
    </row>
    <row r="15" spans="1:4" ht="14.25">
      <c r="A15" s="19" t="s">
        <v>17</v>
      </c>
      <c r="B15" s="29">
        <f>SUM(B11:B14)</f>
        <v>2257.3</v>
      </c>
      <c r="C15" s="30">
        <f>SUM(C11:C14)</f>
        <v>188.10833333333335</v>
      </c>
      <c r="D15" s="31">
        <f>SUM(D11:D14)</f>
        <v>22.393849206349206</v>
      </c>
    </row>
    <row r="16" spans="1:4" ht="17.25" customHeight="1">
      <c r="A16" s="52" t="s">
        <v>45</v>
      </c>
      <c r="B16" s="53">
        <v>94.1</v>
      </c>
      <c r="C16" s="53"/>
      <c r="D16" s="54"/>
    </row>
    <row r="17" spans="1:4" ht="21.75" customHeight="1">
      <c r="A17" s="32" t="s">
        <v>18</v>
      </c>
      <c r="B17" s="29"/>
      <c r="C17" s="29"/>
      <c r="D17" s="31"/>
    </row>
    <row r="18" spans="1:4" ht="20.25" customHeight="1">
      <c r="A18" s="11" t="s">
        <v>30</v>
      </c>
      <c r="B18" s="8">
        <f>SUM(B19:B31)</f>
        <v>391.5</v>
      </c>
      <c r="C18" s="9">
        <f>B18/12</f>
        <v>32.625</v>
      </c>
      <c r="D18" s="10">
        <f>C18/C8*1000</f>
        <v>3.8839285714285716</v>
      </c>
    </row>
    <row r="19" spans="1:4" ht="30">
      <c r="A19" s="39" t="s">
        <v>24</v>
      </c>
      <c r="B19" s="40">
        <v>218.9</v>
      </c>
      <c r="C19" s="34">
        <f>B19/12</f>
        <v>18.241666666666667</v>
      </c>
      <c r="D19" s="13">
        <f>C19/C8*1000</f>
        <v>2.171626984126984</v>
      </c>
    </row>
    <row r="20" spans="1:4" ht="15">
      <c r="A20" s="49" t="s">
        <v>50</v>
      </c>
      <c r="B20" s="42">
        <v>12</v>
      </c>
      <c r="C20" s="35">
        <f>B20/12</f>
        <v>1</v>
      </c>
      <c r="D20" s="13">
        <f>C20/C8*1000</f>
        <v>0.11904761904761904</v>
      </c>
    </row>
    <row r="21" spans="1:4" ht="15">
      <c r="A21" s="41" t="s">
        <v>38</v>
      </c>
      <c r="B21" s="42">
        <v>47.4</v>
      </c>
      <c r="C21" s="35">
        <f aca="true" t="shared" si="0" ref="C21:C47">B21/12</f>
        <v>3.9499999999999997</v>
      </c>
      <c r="D21" s="13">
        <f>C21/C8*1000</f>
        <v>0.4702380952380952</v>
      </c>
    </row>
    <row r="22" spans="1:4" ht="15">
      <c r="A22" s="41" t="s">
        <v>31</v>
      </c>
      <c r="B22" s="42">
        <v>9.6</v>
      </c>
      <c r="C22" s="35">
        <f t="shared" si="0"/>
        <v>0.7999999999999999</v>
      </c>
      <c r="D22" s="13">
        <f>C22/C8*1000</f>
        <v>0.09523809523809523</v>
      </c>
    </row>
    <row r="23" spans="1:4" ht="15">
      <c r="A23" s="41" t="s">
        <v>46</v>
      </c>
      <c r="B23" s="42">
        <v>12</v>
      </c>
      <c r="C23" s="35">
        <f t="shared" si="0"/>
        <v>1</v>
      </c>
      <c r="D23" s="13">
        <f>C23/C8*1000</f>
        <v>0.11904761904761904</v>
      </c>
    </row>
    <row r="24" spans="1:4" ht="15">
      <c r="A24" s="41" t="s">
        <v>19</v>
      </c>
      <c r="B24" s="42">
        <v>11.7</v>
      </c>
      <c r="C24" s="35">
        <f t="shared" si="0"/>
        <v>0.975</v>
      </c>
      <c r="D24" s="13">
        <f>C24/C8*1000</f>
        <v>0.11607142857142858</v>
      </c>
    </row>
    <row r="25" spans="1:4" ht="15">
      <c r="A25" s="38" t="s">
        <v>47</v>
      </c>
      <c r="B25" s="35">
        <v>10</v>
      </c>
      <c r="C25" s="35">
        <f>B25/12</f>
        <v>0.8333333333333334</v>
      </c>
      <c r="D25" s="13">
        <f>C25/C8*1000</f>
        <v>0.0992063492063492</v>
      </c>
    </row>
    <row r="26" spans="1:4" ht="15">
      <c r="A26" s="48" t="s">
        <v>53</v>
      </c>
      <c r="B26" s="45">
        <v>8</v>
      </c>
      <c r="C26" s="45">
        <f>B26/12</f>
        <v>0.6666666666666666</v>
      </c>
      <c r="D26" s="13">
        <f>C26/C8*1000</f>
        <v>0.07936507936507936</v>
      </c>
    </row>
    <row r="27" spans="1:4" ht="15">
      <c r="A27" s="48" t="s">
        <v>48</v>
      </c>
      <c r="B27" s="45">
        <v>38</v>
      </c>
      <c r="C27" s="45">
        <f>B27/12</f>
        <v>3.1666666666666665</v>
      </c>
      <c r="D27" s="13">
        <f>C27/C8*1000</f>
        <v>0.376984126984127</v>
      </c>
    </row>
    <row r="28" spans="1:4" ht="15">
      <c r="A28" s="43" t="s">
        <v>6</v>
      </c>
      <c r="B28" s="44"/>
      <c r="C28" s="45"/>
      <c r="D28" s="13"/>
    </row>
    <row r="29" spans="1:4" ht="15">
      <c r="A29" s="43" t="s">
        <v>49</v>
      </c>
      <c r="B29" s="44">
        <v>5.3</v>
      </c>
      <c r="C29" s="45">
        <f>B29/12</f>
        <v>0.44166666666666665</v>
      </c>
      <c r="D29" s="13">
        <f>C29/C8*1000</f>
        <v>0.05257936507936508</v>
      </c>
    </row>
    <row r="30" spans="1:4" ht="15">
      <c r="A30" s="41" t="s">
        <v>20</v>
      </c>
      <c r="B30" s="42">
        <v>5.4</v>
      </c>
      <c r="C30" s="45">
        <f t="shared" si="0"/>
        <v>0.45</v>
      </c>
      <c r="D30" s="13">
        <f>C30/C8*1000</f>
        <v>0.053571428571428575</v>
      </c>
    </row>
    <row r="31" spans="1:4" ht="15">
      <c r="A31" s="46" t="s">
        <v>7</v>
      </c>
      <c r="B31" s="40">
        <v>13.2</v>
      </c>
      <c r="C31" s="35">
        <f t="shared" si="0"/>
        <v>1.0999999999999999</v>
      </c>
      <c r="D31" s="13">
        <f>C31/C8*1000</f>
        <v>0.13095238095238093</v>
      </c>
    </row>
    <row r="32" spans="1:6" ht="28.5">
      <c r="A32" s="6" t="s">
        <v>32</v>
      </c>
      <c r="B32" s="9">
        <f>SUM(B33:B40)</f>
        <v>414.6</v>
      </c>
      <c r="C32" s="9">
        <f t="shared" si="0"/>
        <v>34.550000000000004</v>
      </c>
      <c r="D32" s="10">
        <f>C32/C8*1000</f>
        <v>4.113095238095239</v>
      </c>
      <c r="F32" s="2"/>
    </row>
    <row r="33" spans="1:4" ht="15" customHeight="1">
      <c r="A33" s="33" t="s">
        <v>25</v>
      </c>
      <c r="B33" s="34">
        <v>243.3</v>
      </c>
      <c r="C33" s="35">
        <f t="shared" si="0"/>
        <v>20.275000000000002</v>
      </c>
      <c r="D33" s="13">
        <f>C33/C8*1000</f>
        <v>2.4136904761904763</v>
      </c>
    </row>
    <row r="34" spans="1:4" ht="15">
      <c r="A34" s="36" t="s">
        <v>39</v>
      </c>
      <c r="B34" s="37">
        <v>28.3</v>
      </c>
      <c r="C34" s="35">
        <f t="shared" si="0"/>
        <v>2.3583333333333334</v>
      </c>
      <c r="D34" s="13">
        <f>C34/C8*1000</f>
        <v>0.28075396825396826</v>
      </c>
    </row>
    <row r="35" spans="1:4" ht="15">
      <c r="A35" s="38" t="s">
        <v>5</v>
      </c>
      <c r="B35" s="35"/>
      <c r="C35" s="35"/>
      <c r="D35" s="13">
        <f>C35/C8*1000</f>
        <v>0</v>
      </c>
    </row>
    <row r="36" spans="1:4" ht="15">
      <c r="A36" s="33" t="s">
        <v>8</v>
      </c>
      <c r="B36" s="34">
        <v>6</v>
      </c>
      <c r="C36" s="35">
        <f t="shared" si="0"/>
        <v>0.5</v>
      </c>
      <c r="D36" s="13">
        <f>C36/C8*1000</f>
        <v>0.05952380952380952</v>
      </c>
    </row>
    <row r="37" spans="1:4" ht="15">
      <c r="A37" s="38" t="s">
        <v>51</v>
      </c>
      <c r="B37" s="35">
        <v>10</v>
      </c>
      <c r="C37" s="35">
        <f>B37/12</f>
        <v>0.8333333333333334</v>
      </c>
      <c r="D37" s="13">
        <f>C37/C8*1000</f>
        <v>0.0992063492063492</v>
      </c>
    </row>
    <row r="38" spans="1:4" ht="16.5" customHeight="1">
      <c r="A38" s="38" t="s">
        <v>21</v>
      </c>
      <c r="B38" s="35">
        <v>125</v>
      </c>
      <c r="C38" s="35">
        <f t="shared" si="0"/>
        <v>10.416666666666666</v>
      </c>
      <c r="D38" s="13">
        <f>C38/C8*1000</f>
        <v>1.2400793650793651</v>
      </c>
    </row>
    <row r="39" spans="1:4" ht="14.25" customHeight="1">
      <c r="A39" s="33" t="s">
        <v>9</v>
      </c>
      <c r="B39" s="34"/>
      <c r="C39" s="35">
        <f t="shared" si="0"/>
        <v>0</v>
      </c>
      <c r="D39" s="13">
        <f>C39/C8*1000</f>
        <v>0</v>
      </c>
    </row>
    <row r="40" spans="1:4" ht="14.25" customHeight="1">
      <c r="A40" s="38" t="s">
        <v>52</v>
      </c>
      <c r="B40" s="35">
        <v>2</v>
      </c>
      <c r="C40" s="35">
        <f>B40/12</f>
        <v>0.16666666666666666</v>
      </c>
      <c r="D40" s="13">
        <f>C40/C11*1000</f>
        <v>0.9526985185538035</v>
      </c>
    </row>
    <row r="41" spans="1:4" ht="18.75" customHeight="1">
      <c r="A41" s="6" t="s">
        <v>36</v>
      </c>
      <c r="B41" s="9">
        <v>350.7</v>
      </c>
      <c r="C41" s="9">
        <f t="shared" si="0"/>
        <v>29.224999999999998</v>
      </c>
      <c r="D41" s="10">
        <f>C41/C8*1000</f>
        <v>3.4791666666666665</v>
      </c>
    </row>
    <row r="42" spans="1:4" ht="42" customHeight="1">
      <c r="A42" s="19" t="s">
        <v>33</v>
      </c>
      <c r="B42" s="9">
        <v>477</v>
      </c>
      <c r="C42" s="9">
        <f t="shared" si="0"/>
        <v>39.75</v>
      </c>
      <c r="D42" s="10">
        <f>C42/C8*1000</f>
        <v>4.732142857142858</v>
      </c>
    </row>
    <row r="43" spans="1:4" ht="19.5" customHeight="1">
      <c r="A43" s="6" t="s">
        <v>26</v>
      </c>
      <c r="B43" s="8"/>
      <c r="C43" s="9"/>
      <c r="D43" s="10"/>
    </row>
    <row r="44" spans="1:4" ht="19.5" customHeight="1">
      <c r="A44" s="6" t="s">
        <v>40</v>
      </c>
      <c r="B44" s="8">
        <v>167.9</v>
      </c>
      <c r="C44" s="9">
        <f t="shared" si="0"/>
        <v>13.991666666666667</v>
      </c>
      <c r="D44" s="10">
        <f>C44/C8*1000</f>
        <v>1.6656746031746033</v>
      </c>
    </row>
    <row r="45" spans="1:4" ht="21.75" customHeight="1">
      <c r="A45" s="6" t="s">
        <v>34</v>
      </c>
      <c r="B45" s="8">
        <v>22.5</v>
      </c>
      <c r="C45" s="9">
        <f t="shared" si="0"/>
        <v>1.875</v>
      </c>
      <c r="D45" s="10">
        <f>C45/C8*1000</f>
        <v>0.2232142857142857</v>
      </c>
    </row>
    <row r="46" spans="1:4" ht="21.75" customHeight="1">
      <c r="A46" s="6" t="s">
        <v>35</v>
      </c>
      <c r="B46" s="8">
        <v>89.4</v>
      </c>
      <c r="C46" s="9">
        <f t="shared" si="0"/>
        <v>7.45</v>
      </c>
      <c r="D46" s="10">
        <f>C46/C8*1000</f>
        <v>0.886904761904762</v>
      </c>
    </row>
    <row r="47" spans="1:4" ht="21.75" customHeight="1">
      <c r="A47" s="6" t="s">
        <v>27</v>
      </c>
      <c r="B47" s="8">
        <v>265.4</v>
      </c>
      <c r="C47" s="9">
        <f t="shared" si="0"/>
        <v>22.116666666666664</v>
      </c>
      <c r="D47" s="10">
        <f>C47/C8*1000</f>
        <v>2.632936507936508</v>
      </c>
    </row>
    <row r="48" spans="1:4" ht="18.75" customHeight="1">
      <c r="A48" s="6" t="s">
        <v>28</v>
      </c>
      <c r="B48" s="8">
        <v>117.9</v>
      </c>
      <c r="C48" s="9">
        <f>B48/12</f>
        <v>9.825000000000001</v>
      </c>
      <c r="D48" s="10">
        <f>C48/C8*1000</f>
        <v>1.1696428571428574</v>
      </c>
    </row>
    <row r="49" spans="1:4" ht="20.25" customHeight="1">
      <c r="A49" s="6" t="s">
        <v>10</v>
      </c>
      <c r="B49" s="9">
        <f>B18+B32+B41+B42+B43+B44+B45+B46+B47+B48</f>
        <v>2296.9</v>
      </c>
      <c r="C49" s="9">
        <f>C18+C32+C41+C42+C43+C44+C45+C46+C47+C48</f>
        <v>191.40833333333333</v>
      </c>
      <c r="D49" s="10">
        <f>C49/C8*1000</f>
        <v>22.786706349206348</v>
      </c>
    </row>
    <row r="50" spans="1:4" ht="20.25" customHeight="1">
      <c r="A50" s="7" t="s">
        <v>29</v>
      </c>
      <c r="B50" s="12">
        <f>B49/B8/12*1000</f>
        <v>22.786706349206348</v>
      </c>
      <c r="C50" s="12">
        <f>C49/C8*1000</f>
        <v>22.786706349206348</v>
      </c>
      <c r="D50" s="12"/>
    </row>
    <row r="51" spans="1:4" ht="19.5" customHeight="1">
      <c r="A51" s="55" t="s">
        <v>54</v>
      </c>
      <c r="B51" s="56">
        <f>B16+B15-B49</f>
        <v>54.5</v>
      </c>
      <c r="C51" s="50"/>
      <c r="D51" s="51"/>
    </row>
    <row r="52" spans="1:4" ht="31.5" customHeight="1">
      <c r="A52" s="58" t="s">
        <v>41</v>
      </c>
      <c r="B52" s="58"/>
      <c r="C52" s="58"/>
      <c r="D52" s="58"/>
    </row>
    <row r="53" spans="1:4" ht="23.25" customHeight="1">
      <c r="A53" s="58" t="s">
        <v>42</v>
      </c>
      <c r="B53" s="58"/>
      <c r="C53" s="58"/>
      <c r="D53" s="58"/>
    </row>
  </sheetData>
  <sheetProtection/>
  <mergeCells count="5">
    <mergeCell ref="A1:D1"/>
    <mergeCell ref="A2:D2"/>
    <mergeCell ref="A53:D53"/>
    <mergeCell ref="A52:D52"/>
    <mergeCell ref="A3:D3"/>
  </mergeCells>
  <printOptions/>
  <pageMargins left="0.7874015748031497" right="0.1968503937007874" top="0.3937007874015748" bottom="0.3937007874015748" header="0" footer="0"/>
  <pageSetup horizontalDpi="600" verticalDpi="600" orientation="portrait" paperSize="9" scale="84" r:id="rId1"/>
  <colBreaks count="1" manualBreakCount="1">
    <brk id="10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2013-04-23T12:11:32Z</cp:lastPrinted>
  <dcterms:created xsi:type="dcterms:W3CDTF">2006-09-26T05:45:59Z</dcterms:created>
  <dcterms:modified xsi:type="dcterms:W3CDTF">2013-04-23T12:12:44Z</dcterms:modified>
  <cp:category/>
  <cp:version/>
  <cp:contentType/>
  <cp:contentStatus/>
</cp:coreProperties>
</file>