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'Лист1'!$A$1:$D$49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<sst xmlns="http://schemas.openxmlformats.org/spreadsheetml/2006/main" count="52" uniqueCount="52">
  <si>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</si>
  <si>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</si>
  <si>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</si>
  <si>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</si>
  <si>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</si>
  <si>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</si>
  <si>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</si>
  <si>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</si>
  <si>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* дератизация и дезинсекция</t>
  </si>
  <si>
    <t>Прочие расходы по обеспечению санитарного состояния: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</si>
  <si>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</si>
  <si>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</si>
  <si>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За месяц, тыс. руб.</t>
  </si>
  <si>
    <t>На 1 кв.м. площади дома</t>
  </si>
  <si>
    <t>ДОХОДЫ</t>
  </si>
  <si>
    <t>Взносы за содержание и ремонт жилых помещений</t>
  </si>
  <si>
    <t>Итого доходы:</t>
  </si>
  <si>
    <t>РАСХОДЫ</t>
  </si>
  <si>
    <t xml:space="preserve">Аварийно-ремонтное обслуживание </t>
  </si>
  <si>
    <t xml:space="preserve">* спец. транспорт (очистка территории от снега, вывоз негаб. мусора...) </t>
  </si>
  <si>
    <t>ПРОЕКТ СМЕТЫ</t>
  </si>
  <si>
    <t xml:space="preserve">Расходы на содержание и благоустройство 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</si>
  <si>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</si>
  <si>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</si>
  <si>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</si>
  <si>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</si>
  <si>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</si>
  <si>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</si>
  <si>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</si>
  <si>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</si>
  <si>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</si>
  <si>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</si>
  <si>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</si>
  <si>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>Техническое обслуживание автоматики ИТП и насосной</t>
  </si>
  <si>
    <t>* Очистка кровли от снега и наледи</t>
  </si>
  <si>
    <t>Обслуживание внутридомовых газовых сетей</t>
  </si>
  <si>
    <t>* транспортные услуги (доставка материалов)</t>
  </si>
  <si>
    <t>6. Налоги в страховые фонды 20,2%</t>
  </si>
  <si>
    <t>Директор АНО "УКЖФ "СВС-Жилсервис" _________________________ Р.В. Камалов</t>
  </si>
  <si>
    <t>Главный бухгалтер __________________________ Р.Ф. Абдульманова</t>
  </si>
  <si>
    <t>ул. Караван-Сарайская, 7 на 2013 год</t>
  </si>
  <si>
    <t>2013 год</t>
  </si>
  <si>
    <t>* сервисное обслуживание информационной системы</t>
  </si>
  <si>
    <t>Финансовый результат за 2012 год</t>
  </si>
  <si>
    <t>9. Вывоз ТБО</t>
  </si>
  <si>
    <t>* ремонт малой техники, инвентаря</t>
  </si>
  <si>
    <t>Размещание оборудования ООО "Уфанет"</t>
  </si>
  <si>
    <t>Тариф на техническое содержание с 01.07.2013, руб. на 1 кв.м.</t>
  </si>
  <si>
    <t>Материальные затраты, инвентарь, инструмент</t>
  </si>
  <si>
    <t>Дополнительный целевой взнос на погашение дефицита средств на техническое содержание жилого дома за 2012-2013гг.</t>
  </si>
  <si>
    <t>Взносы за содержание и ремонт жилых помещений (за счет дополнительного целевого взноса)</t>
  </si>
  <si>
    <t>Ожидаемый финансовый результат за 2013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</si>
</sst>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173" fontId="5" fillId="0" borderId="12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173" fontId="4" fillId="0" borderId="12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173" fontId="5" fillId="0" borderId="18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3" fontId="9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2" fontId="8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173" fontId="5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view="pageBreakPreview" zoomScaleSheetLayoutView="100" zoomScalePageLayoutView="0" workbookViewId="0" topLeftCell="A1">
      <selection activeCell="A48" sqref="A48:D48"/>
    </sheetView>
  </sheetViews>
  <sheetFormatPr defaultColWidth="9.00390625" defaultRowHeight="12.75"/>
  <cols>
    <col min="1" max="1" width="71.125" style="0" customWidth="1"/>
    <col min="2" max="2" width="13.25390625" style="0" customWidth="1"/>
    <col min="3" max="3" width="13.75390625" style="0" customWidth="1"/>
    <col min="4" max="4" width="15.625" style="0" customWidth="1"/>
  </cols>
  <sheetData>
    <row r="1" spans="1:12" ht="22.5" customHeight="1">
      <c r="A1" s="56" t="s">
        <v>20</v>
      </c>
      <c r="B1" s="56"/>
      <c r="C1" s="56"/>
      <c r="D1" s="56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56" t="s">
        <v>11</v>
      </c>
      <c r="B2" s="56"/>
      <c r="C2" s="56"/>
      <c r="D2" s="56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58" t="s">
        <v>40</v>
      </c>
      <c r="B3" s="58"/>
      <c r="C3" s="58"/>
      <c r="D3" s="58"/>
      <c r="E3" s="1"/>
      <c r="F3" s="1"/>
      <c r="G3" s="1"/>
      <c r="H3" s="1"/>
      <c r="I3" s="1"/>
      <c r="J3" s="1"/>
      <c r="K3" s="1"/>
      <c r="L3" s="1"/>
    </row>
    <row r="4" spans="1:4" ht="36.75" customHeight="1">
      <c r="A4" s="24" t="s">
        <v>0</v>
      </c>
      <c r="B4" s="25" t="s">
        <v>41</v>
      </c>
      <c r="C4" s="3" t="s">
        <v>12</v>
      </c>
      <c r="D4" s="3" t="s">
        <v>13</v>
      </c>
    </row>
    <row r="5" spans="1:4" ht="15">
      <c r="A5" s="4" t="s">
        <v>1</v>
      </c>
      <c r="B5" s="5"/>
      <c r="C5" s="5"/>
      <c r="D5" s="5"/>
    </row>
    <row r="6" spans="1:4" ht="15">
      <c r="A6" s="6" t="s">
        <v>2</v>
      </c>
      <c r="B6" s="20">
        <v>2007.3</v>
      </c>
      <c r="C6" s="20">
        <v>2007.3</v>
      </c>
      <c r="D6" s="5"/>
    </row>
    <row r="7" spans="1:4" ht="15">
      <c r="A7" s="6" t="s">
        <v>3</v>
      </c>
      <c r="B7" s="21">
        <v>0</v>
      </c>
      <c r="C7" s="21">
        <v>0</v>
      </c>
      <c r="D7" s="5"/>
    </row>
    <row r="8" spans="1:4" ht="15">
      <c r="A8" s="7" t="s">
        <v>4</v>
      </c>
      <c r="B8" s="22">
        <f>SUM(B6:B7)</f>
        <v>2007.3</v>
      </c>
      <c r="C8" s="22">
        <f>SUM(C6:C7)</f>
        <v>2007.3</v>
      </c>
      <c r="D8" s="5">
        <v>2007.3</v>
      </c>
    </row>
    <row r="9" spans="1:4" ht="15">
      <c r="A9" s="7" t="s">
        <v>47</v>
      </c>
      <c r="B9" s="53">
        <v>20.4</v>
      </c>
      <c r="C9" s="22"/>
      <c r="D9" s="5"/>
    </row>
    <row r="10" spans="1:4" ht="42.75">
      <c r="A10" s="26" t="s">
        <v>49</v>
      </c>
      <c r="B10" s="54">
        <v>14.7</v>
      </c>
      <c r="C10" s="22"/>
      <c r="D10" s="5"/>
    </row>
    <row r="11" spans="1:4" ht="15">
      <c r="A11" s="7" t="s">
        <v>43</v>
      </c>
      <c r="B11" s="22">
        <v>-115.1</v>
      </c>
      <c r="C11" s="22"/>
      <c r="D11" s="5"/>
    </row>
    <row r="12" spans="1:4" ht="20.25" customHeight="1">
      <c r="A12" s="31" t="s">
        <v>14</v>
      </c>
      <c r="B12" s="9"/>
      <c r="C12" s="9"/>
      <c r="D12" s="10"/>
    </row>
    <row r="13" spans="1:4" ht="15">
      <c r="A13" s="11" t="s">
        <v>15</v>
      </c>
      <c r="B13" s="46">
        <v>477.4</v>
      </c>
      <c r="C13" s="12">
        <f>B13/12</f>
        <v>39.78333333333333</v>
      </c>
      <c r="D13" s="13">
        <f>C13/C8*1000</f>
        <v>19.81932612630565</v>
      </c>
    </row>
    <row r="14" spans="1:4" ht="30">
      <c r="A14" s="11" t="s">
        <v>50</v>
      </c>
      <c r="B14" s="55">
        <v>176.8</v>
      </c>
      <c r="C14" s="40">
        <f>B14/12</f>
        <v>14.733333333333334</v>
      </c>
      <c r="D14" s="36">
        <f>C14/C8*1000</f>
        <v>7.339876118832928</v>
      </c>
    </row>
    <row r="15" spans="1:4" ht="15">
      <c r="A15" s="52" t="s">
        <v>46</v>
      </c>
      <c r="B15" s="12">
        <v>2.4</v>
      </c>
      <c r="C15" s="12">
        <f>B15/12</f>
        <v>0.19999999999999998</v>
      </c>
      <c r="D15" s="13">
        <f>C15/C8*1000</f>
        <v>0.09963632740497184</v>
      </c>
    </row>
    <row r="16" spans="1:4" ht="17.25" customHeight="1">
      <c r="A16" s="7" t="s">
        <v>16</v>
      </c>
      <c r="B16" s="14">
        <f>SUM(B13:B15)</f>
        <v>656.6</v>
      </c>
      <c r="C16" s="14">
        <f>SUM(C13:C15)</f>
        <v>54.71666666666667</v>
      </c>
      <c r="D16" s="14">
        <f>SUM(D13:D15)</f>
        <v>27.258838572543553</v>
      </c>
    </row>
    <row r="17" spans="1:4" ht="21.75" customHeight="1">
      <c r="A17" s="32" t="s">
        <v>17</v>
      </c>
      <c r="B17" s="8"/>
      <c r="C17" s="8"/>
      <c r="D17" s="15"/>
    </row>
    <row r="18" spans="1:4" ht="20.25" customHeight="1">
      <c r="A18" s="33" t="s">
        <v>26</v>
      </c>
      <c r="B18" s="28">
        <f>SUM(B19:B27)</f>
        <v>97</v>
      </c>
      <c r="C18" s="29">
        <f>B18/12</f>
        <v>8.083333333333334</v>
      </c>
      <c r="D18" s="30">
        <f>C18/C8*1000</f>
        <v>4.026968232617612</v>
      </c>
    </row>
    <row r="19" spans="1:4" ht="30">
      <c r="A19" s="35" t="s">
        <v>22</v>
      </c>
      <c r="B19" s="37">
        <v>53.9</v>
      </c>
      <c r="C19" s="38">
        <f>B19/12</f>
        <v>4.491666666666666</v>
      </c>
      <c r="D19" s="44">
        <f>C19/C8*1000</f>
        <v>2.2376658529699927</v>
      </c>
    </row>
    <row r="20" spans="1:4" ht="15">
      <c r="A20" s="45" t="s">
        <v>48</v>
      </c>
      <c r="B20" s="39">
        <v>2</v>
      </c>
      <c r="C20" s="40">
        <f>B20/12</f>
        <v>0.16666666666666666</v>
      </c>
      <c r="D20" s="44">
        <f>C20/C8*1000</f>
        <v>0.08303027283747653</v>
      </c>
    </row>
    <row r="21" spans="1:4" ht="15">
      <c r="A21" s="45" t="s">
        <v>33</v>
      </c>
      <c r="B21" s="39">
        <v>21.6</v>
      </c>
      <c r="C21" s="40">
        <f>B21/12</f>
        <v>1.8</v>
      </c>
      <c r="D21" s="44">
        <f>C21/C8*1000</f>
        <v>0.8967269466447467</v>
      </c>
    </row>
    <row r="22" spans="1:4" ht="15">
      <c r="A22" s="17" t="s">
        <v>27</v>
      </c>
      <c r="B22" s="39">
        <v>9.6</v>
      </c>
      <c r="C22" s="40">
        <f aca="true" t="shared" si="0" ref="C22:C43">B22/12</f>
        <v>0.7999999999999999</v>
      </c>
      <c r="D22" s="36">
        <f>C22/C8*1000</f>
        <v>0.3985453096198874</v>
      </c>
    </row>
    <row r="23" spans="1:4" ht="15">
      <c r="A23" s="17" t="s">
        <v>18</v>
      </c>
      <c r="B23" s="40">
        <v>4.7</v>
      </c>
      <c r="C23" s="40">
        <f t="shared" si="0"/>
        <v>0.39166666666666666</v>
      </c>
      <c r="D23" s="36">
        <f>C23/C8*1000</f>
        <v>0.1951211411680699</v>
      </c>
    </row>
    <row r="24" spans="1:4" ht="15">
      <c r="A24" s="17" t="s">
        <v>35</v>
      </c>
      <c r="B24" s="40">
        <v>3</v>
      </c>
      <c r="C24" s="40">
        <f t="shared" si="0"/>
        <v>0.25</v>
      </c>
      <c r="D24" s="36">
        <f>C24/C8*1000</f>
        <v>0.12454540925621482</v>
      </c>
    </row>
    <row r="25" spans="1:4" ht="15">
      <c r="A25" s="19" t="s">
        <v>6</v>
      </c>
      <c r="B25" s="41"/>
      <c r="C25" s="42"/>
      <c r="D25" s="36"/>
    </row>
    <row r="26" spans="1:4" ht="15">
      <c r="A26" s="17" t="s">
        <v>42</v>
      </c>
      <c r="B26" s="40">
        <v>0.5</v>
      </c>
      <c r="C26" s="42">
        <f t="shared" si="0"/>
        <v>0.041666666666666664</v>
      </c>
      <c r="D26" s="36">
        <f>C26/C8*1000</f>
        <v>0.020757568209369134</v>
      </c>
    </row>
    <row r="27" spans="1:4" ht="15">
      <c r="A27" s="18" t="s">
        <v>7</v>
      </c>
      <c r="B27" s="38">
        <v>1.7</v>
      </c>
      <c r="C27" s="40">
        <f t="shared" si="0"/>
        <v>0.14166666666666666</v>
      </c>
      <c r="D27" s="36">
        <f>C27/C8*1000</f>
        <v>0.07057573191185507</v>
      </c>
    </row>
    <row r="28" spans="1:5" ht="28.5">
      <c r="A28" s="7" t="s">
        <v>28</v>
      </c>
      <c r="B28" s="29">
        <f>SUM(B29:B37)</f>
        <v>106</v>
      </c>
      <c r="C28" s="29">
        <f t="shared" si="0"/>
        <v>8.833333333333334</v>
      </c>
      <c r="D28" s="30">
        <f>C28/C8*1000</f>
        <v>4.4006044603862575</v>
      </c>
      <c r="E28" s="2"/>
    </row>
    <row r="29" spans="1:4" ht="15" customHeight="1">
      <c r="A29" s="16" t="s">
        <v>23</v>
      </c>
      <c r="B29" s="38">
        <v>59.8</v>
      </c>
      <c r="C29" s="40">
        <f t="shared" si="0"/>
        <v>4.983333333333333</v>
      </c>
      <c r="D29" s="36">
        <f>C29/C8*1000</f>
        <v>2.482605157840549</v>
      </c>
    </row>
    <row r="30" spans="1:4" ht="15">
      <c r="A30" s="23" t="s">
        <v>21</v>
      </c>
      <c r="B30" s="43">
        <v>9</v>
      </c>
      <c r="C30" s="40">
        <f t="shared" si="0"/>
        <v>0.75</v>
      </c>
      <c r="D30" s="36">
        <f>C30/C8*1000</f>
        <v>0.3736362277686444</v>
      </c>
    </row>
    <row r="31" spans="1:4" ht="15">
      <c r="A31" s="6" t="s">
        <v>5</v>
      </c>
      <c r="B31" s="40"/>
      <c r="C31" s="40"/>
      <c r="D31" s="36"/>
    </row>
    <row r="32" spans="1:4" ht="15">
      <c r="A32" s="16" t="s">
        <v>8</v>
      </c>
      <c r="B32" s="38">
        <v>1.9</v>
      </c>
      <c r="C32" s="43">
        <f t="shared" si="0"/>
        <v>0.15833333333333333</v>
      </c>
      <c r="D32" s="44">
        <f>C32/C8*1000</f>
        <v>0.07887875919560272</v>
      </c>
    </row>
    <row r="33" spans="1:4" ht="15">
      <c r="A33" s="6" t="s">
        <v>34</v>
      </c>
      <c r="B33" s="40">
        <v>25</v>
      </c>
      <c r="C33" s="40">
        <f t="shared" si="0"/>
        <v>2.0833333333333335</v>
      </c>
      <c r="D33" s="44">
        <f>C33/C8*1000</f>
        <v>1.0378784104684569</v>
      </c>
    </row>
    <row r="34" spans="1:4" ht="16.5" customHeight="1">
      <c r="A34" s="6" t="s">
        <v>19</v>
      </c>
      <c r="B34" s="40">
        <v>8</v>
      </c>
      <c r="C34" s="40">
        <f t="shared" si="0"/>
        <v>0.6666666666666666</v>
      </c>
      <c r="D34" s="36">
        <f>C34/C8*1000</f>
        <v>0.33212109134990614</v>
      </c>
    </row>
    <row r="35" spans="1:4" ht="16.5" customHeight="1">
      <c r="A35" s="6" t="s">
        <v>36</v>
      </c>
      <c r="B35" s="40">
        <v>2</v>
      </c>
      <c r="C35" s="40">
        <f>B35/12</f>
        <v>0.16666666666666666</v>
      </c>
      <c r="D35" s="36">
        <f>C35/C8*1000</f>
        <v>0.08303027283747653</v>
      </c>
    </row>
    <row r="36" spans="1:4" ht="14.25" customHeight="1">
      <c r="A36" s="16" t="s">
        <v>9</v>
      </c>
      <c r="B36" s="38"/>
      <c r="C36" s="42"/>
      <c r="D36" s="47"/>
    </row>
    <row r="37" spans="1:4" ht="15">
      <c r="A37" s="6" t="s">
        <v>45</v>
      </c>
      <c r="B37" s="40">
        <v>0.3</v>
      </c>
      <c r="C37" s="40">
        <f>B37/12</f>
        <v>0.024999999999999998</v>
      </c>
      <c r="D37" s="36">
        <f>C37/C8*1000</f>
        <v>0.01245454092562148</v>
      </c>
    </row>
    <row r="38" spans="1:4" ht="18.75" customHeight="1">
      <c r="A38" s="26" t="s">
        <v>32</v>
      </c>
      <c r="B38" s="29">
        <v>131.5</v>
      </c>
      <c r="C38" s="29">
        <f t="shared" si="0"/>
        <v>10.958333333333334</v>
      </c>
      <c r="D38" s="30">
        <f>C38/C8*1000</f>
        <v>5.459240439064083</v>
      </c>
    </row>
    <row r="39" spans="1:4" ht="42" customHeight="1">
      <c r="A39" s="7" t="s">
        <v>29</v>
      </c>
      <c r="B39" s="29">
        <v>113.3</v>
      </c>
      <c r="C39" s="29">
        <f t="shared" si="0"/>
        <v>9.441666666666666</v>
      </c>
      <c r="D39" s="30">
        <f>C39/C8*1000</f>
        <v>4.703664956243046</v>
      </c>
    </row>
    <row r="40" spans="1:4" ht="21.75" customHeight="1">
      <c r="A40" s="26" t="s">
        <v>24</v>
      </c>
      <c r="B40" s="28">
        <v>0</v>
      </c>
      <c r="C40" s="29">
        <f>B40/12</f>
        <v>0</v>
      </c>
      <c r="D40" s="30">
        <f>C40/C8*1000</f>
        <v>0</v>
      </c>
    </row>
    <row r="41" spans="1:4" ht="21.75" customHeight="1">
      <c r="A41" s="26" t="s">
        <v>37</v>
      </c>
      <c r="B41" s="28">
        <v>40.4</v>
      </c>
      <c r="C41" s="29">
        <f t="shared" si="0"/>
        <v>3.3666666666666667</v>
      </c>
      <c r="D41" s="30">
        <f>C41/C8*1000</f>
        <v>1.6772115113170263</v>
      </c>
    </row>
    <row r="42" spans="1:4" ht="21.75" customHeight="1">
      <c r="A42" s="26" t="s">
        <v>30</v>
      </c>
      <c r="B42" s="28">
        <v>4.8</v>
      </c>
      <c r="C42" s="29">
        <f t="shared" si="0"/>
        <v>0.39999999999999997</v>
      </c>
      <c r="D42" s="30">
        <f>C42/C8*1000</f>
        <v>0.1992726548099437</v>
      </c>
    </row>
    <row r="43" spans="1:4" ht="21.75" customHeight="1">
      <c r="A43" s="26" t="s">
        <v>31</v>
      </c>
      <c r="B43" s="28">
        <v>19.5</v>
      </c>
      <c r="C43" s="29">
        <f t="shared" si="0"/>
        <v>1.625</v>
      </c>
      <c r="D43" s="30">
        <f>C43/C8*1000</f>
        <v>0.8095451601653963</v>
      </c>
    </row>
    <row r="44" spans="1:4" ht="20.25" customHeight="1">
      <c r="A44" s="26" t="s">
        <v>44</v>
      </c>
      <c r="B44" s="28">
        <v>29</v>
      </c>
      <c r="C44" s="29">
        <f>B44/12</f>
        <v>2.4166666666666665</v>
      </c>
      <c r="D44" s="30">
        <f>C44/C8*1000</f>
        <v>1.2039389561434097</v>
      </c>
    </row>
    <row r="45" spans="1:4" ht="22.5" customHeight="1">
      <c r="A45" s="26" t="s">
        <v>10</v>
      </c>
      <c r="B45" s="29">
        <f>B18+B28+B38+B39+B40+B41+B42+B43+B44</f>
        <v>541.5</v>
      </c>
      <c r="C45" s="29">
        <f>C18+C28+C38+C39+C40+C41+C42+C43+C44</f>
        <v>45.12499999999999</v>
      </c>
      <c r="D45" s="30">
        <f>D18+D28+D38+D39+D40+D41+D42+D43+D44</f>
        <v>22.480446370746773</v>
      </c>
    </row>
    <row r="46" spans="1:4" ht="21.75" customHeight="1">
      <c r="A46" s="27" t="s">
        <v>25</v>
      </c>
      <c r="B46" s="34">
        <f>B45/B8/12*1000</f>
        <v>22.48044637074678</v>
      </c>
      <c r="C46" s="34">
        <f>C45/C8*1000</f>
        <v>22.480446370746773</v>
      </c>
      <c r="D46" s="34"/>
    </row>
    <row r="47" spans="1:4" ht="22.5" customHeight="1">
      <c r="A47" s="48" t="s">
        <v>51</v>
      </c>
      <c r="B47" s="51">
        <f>B11+B16-B45</f>
        <v>0</v>
      </c>
      <c r="C47" s="50"/>
      <c r="D47" s="49"/>
    </row>
    <row r="48" spans="1:4" ht="39" customHeight="1">
      <c r="A48" s="57" t="s">
        <v>38</v>
      </c>
      <c r="B48" s="57"/>
      <c r="C48" s="57"/>
      <c r="D48" s="57"/>
    </row>
    <row r="49" spans="1:4" ht="42" customHeight="1">
      <c r="A49" s="57" t="s">
        <v>39</v>
      </c>
      <c r="B49" s="57"/>
      <c r="C49" s="57"/>
      <c r="D49" s="57"/>
    </row>
  </sheetData>
  <sheetProtection/>
  <mergeCells count="5">
    <mergeCell ref="A1:D1"/>
    <mergeCell ref="A2:D2"/>
    <mergeCell ref="A49:D49"/>
    <mergeCell ref="A48:D48"/>
    <mergeCell ref="A3:D3"/>
  </mergeCells>
  <printOptions/>
  <pageMargins left="0.5905511811023623" right="0.1968503937007874" top="0.3937007874015748" bottom="0.1968503937007874" header="0" footer="0"/>
  <pageSetup fitToHeight="1" fitToWidth="1" horizontalDpi="600" verticalDpi="600" orientation="portrait" paperSize="9" scale="82" r:id="rId1"/>
  <colBreaks count="1" manualBreakCount="1">
    <brk id="9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2013-05-31T09:35:47Z</cp:lastPrinted>
  <dcterms:created xsi:type="dcterms:W3CDTF">2006-09-26T05:45:59Z</dcterms:created>
  <dcterms:modified xsi:type="dcterms:W3CDTF">2013-05-31T09:36:32Z</dcterms:modified>
  <cp:category/>
  <cp:version/>
  <cp:contentType/>
  <cp:contentStatus/>
</cp:coreProperties>
</file>